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3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<sst xmlns="http://schemas.openxmlformats.org/spreadsheetml/2006/main" count="53" uniqueCount="50">
  <si>
    <t>Капитальный ремонт</t>
  </si>
  <si>
    <t>Начислено жильцам</t>
  </si>
  <si>
    <t>Текущий ремонт</t>
  </si>
  <si>
    <t>Начислено</t>
  </si>
  <si>
    <t>Израсходовано</t>
  </si>
  <si>
    <t>ООО "УК "Колтома"</t>
  </si>
  <si>
    <t>Утверждаю</t>
  </si>
  <si>
    <t>Директор  УК "Колтома"           Т.П.Комолкина</t>
  </si>
  <si>
    <t xml:space="preserve">Не оплачено с начала начисления </t>
  </si>
  <si>
    <t>в том числе</t>
  </si>
  <si>
    <t>Остаток средств  на 01.01.2012г.</t>
  </si>
  <si>
    <t>по кап.и тек. ремонту</t>
  </si>
  <si>
    <t>Коммунальные услуги</t>
  </si>
  <si>
    <t>Наименование услуги</t>
  </si>
  <si>
    <t>ГВС</t>
  </si>
  <si>
    <t>Отопление</t>
  </si>
  <si>
    <t>ХВС</t>
  </si>
  <si>
    <t>Водоотведение</t>
  </si>
  <si>
    <t>ул.Фруктовая, д.43</t>
  </si>
  <si>
    <t>Электроэнергия МОП</t>
  </si>
  <si>
    <t>Обслуживание ВДГО</t>
  </si>
  <si>
    <t xml:space="preserve">Финансовый отчет за  2012 год  МКД по адресу : </t>
  </si>
  <si>
    <t>Остаток средств капитального ремонта на 01.01.2012г.</t>
  </si>
  <si>
    <t>Оплачено за 12 мес.2012г.</t>
  </si>
  <si>
    <t>Остаток средств капитального ремонта на 01.01.2013г. При 100 % оплате</t>
  </si>
  <si>
    <t>Остаток ср на 01.01.2012г.</t>
  </si>
  <si>
    <t>Остаток средств текущего ремонта на 01.01.2013г. При 100 % оплате</t>
  </si>
  <si>
    <t>Израсходовано, всего</t>
  </si>
  <si>
    <t>изготовление и установка оконных  блоков</t>
  </si>
  <si>
    <t>установка и монтаж оконных блоков из ПВХ</t>
  </si>
  <si>
    <t>замена поливочного крана</t>
  </si>
  <si>
    <t>замена почтовых ящиков</t>
  </si>
  <si>
    <t>ремонт подъезда № 7</t>
  </si>
  <si>
    <t xml:space="preserve">ремонт подъезда № 3 </t>
  </si>
  <si>
    <t>замена задвижки</t>
  </si>
  <si>
    <t>дробление веток</t>
  </si>
  <si>
    <t>Начислено населению за 2012 год</t>
  </si>
  <si>
    <t>ИТОГО</t>
  </si>
  <si>
    <t>Управление домом</t>
  </si>
  <si>
    <t>Оплачено населением</t>
  </si>
  <si>
    <t>Начислено поставщиками</t>
  </si>
  <si>
    <t>Оплачено поставщикам</t>
  </si>
  <si>
    <t>Финансовый результат на 01.01.2012г.</t>
  </si>
  <si>
    <t>Финансовый результат на 01.01.2013г.</t>
  </si>
  <si>
    <t>покраска газопровода</t>
  </si>
  <si>
    <t>аварийный ремонт кровли</t>
  </si>
  <si>
    <t>Содержание дома (без тек. рем) в том числе:</t>
  </si>
  <si>
    <t>вознаграждение за услуги по управлению многоквартирным домом</t>
  </si>
  <si>
    <t>Фактическая экономия (+), перерасход (-) за 2012г.ст.6=ст.2-ст.4</t>
  </si>
  <si>
    <t>ремонт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</si>
</sst>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Rounded MT Bold"/>
      <family val="2"/>
    </font>
    <font>
      <sz val="12"/>
      <name val="Arial Rounded MT Bold"/>
      <family val="2"/>
    </font>
    <font>
      <sz val="12"/>
      <color indexed="8"/>
      <name val="Arial Rounded MT Bold"/>
      <family val="2"/>
    </font>
    <font>
      <sz val="10"/>
      <name val="Arial Rounded MT Bold"/>
      <family val="2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name val="Arial Rounded MT Bold"/>
      <family val="2"/>
    </font>
    <font>
      <sz val="14"/>
      <name val="Arial Rounded MT Bold"/>
      <family val="2"/>
    </font>
    <font>
      <b/>
      <sz val="14"/>
      <name val="Arial Rounded MT Bold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2" fontId="4" fillId="0" borderId="0" xfId="0" applyNumberFormat="1" applyFont="1" applyAlignment="1">
      <alignment/>
    </xf>
    <xf numFmtId="0" fontId="4" fillId="0" borderId="1" xfId="0" applyFont="1" applyBorder="1" applyAlignment="1">
      <alignment wrapText="1"/>
    </xf>
    <xf numFmtId="2" fontId="4" fillId="0" borderId="2" xfId="0" applyNumberFormat="1" applyFont="1" applyBorder="1" applyAlignment="1">
      <alignment/>
    </xf>
    <xf numFmtId="0" fontId="4" fillId="0" borderId="3" xfId="0" applyFont="1" applyBorder="1" applyAlignment="1">
      <alignment wrapText="1"/>
    </xf>
    <xf numFmtId="2" fontId="4" fillId="0" borderId="4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0" fontId="4" fillId="0" borderId="5" xfId="0" applyFont="1" applyBorder="1" applyAlignment="1">
      <alignment wrapText="1"/>
    </xf>
    <xf numFmtId="0" fontId="8" fillId="0" borderId="1" xfId="0" applyFont="1" applyBorder="1" applyAlignment="1">
      <alignment/>
    </xf>
    <xf numFmtId="0" fontId="9" fillId="0" borderId="6" xfId="0" applyFont="1" applyBorder="1" applyAlignment="1">
      <alignment/>
    </xf>
    <xf numFmtId="0" fontId="4" fillId="0" borderId="7" xfId="0" applyFont="1" applyBorder="1" applyAlignment="1">
      <alignment wrapText="1"/>
    </xf>
    <xf numFmtId="2" fontId="4" fillId="0" borderId="0" xfId="0" applyNumberFormat="1" applyFont="1" applyBorder="1" applyAlignment="1">
      <alignment/>
    </xf>
    <xf numFmtId="2" fontId="5" fillId="0" borderId="5" xfId="17" applyNumberFormat="1" applyFont="1" applyBorder="1">
      <alignment/>
      <protection/>
    </xf>
    <xf numFmtId="0" fontId="3" fillId="0" borderId="0" xfId="0" applyFont="1" applyBorder="1" applyAlignment="1">
      <alignment wrapText="1"/>
    </xf>
    <xf numFmtId="2" fontId="9" fillId="0" borderId="6" xfId="0" applyNumberFormat="1" applyFont="1" applyBorder="1" applyAlignment="1">
      <alignment/>
    </xf>
    <xf numFmtId="2" fontId="7" fillId="0" borderId="2" xfId="0" applyNumberFormat="1" applyFont="1" applyBorder="1" applyAlignment="1">
      <alignment/>
    </xf>
    <xf numFmtId="0" fontId="4" fillId="0" borderId="1" xfId="0" applyFont="1" applyBorder="1" applyAlignment="1">
      <alignment/>
    </xf>
    <xf numFmtId="2" fontId="9" fillId="0" borderId="8" xfId="0" applyNumberFormat="1" applyFont="1" applyBorder="1" applyAlignment="1">
      <alignment/>
    </xf>
    <xf numFmtId="2" fontId="10" fillId="0" borderId="2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2" fontId="11" fillId="0" borderId="0" xfId="0" applyNumberFormat="1" applyFont="1" applyAlignment="1">
      <alignment/>
    </xf>
    <xf numFmtId="0" fontId="11" fillId="0" borderId="9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0" fontId="12" fillId="0" borderId="0" xfId="0" applyFont="1" applyBorder="1" applyAlignment="1">
      <alignment horizontal="center"/>
    </xf>
    <xf numFmtId="2" fontId="11" fillId="0" borderId="0" xfId="0" applyNumberFormat="1" applyFont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1" xfId="0" applyFont="1" applyBorder="1" applyAlignment="1">
      <alignment wrapText="1"/>
    </xf>
    <xf numFmtId="2" fontId="3" fillId="0" borderId="11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2" xfId="0" applyNumberFormat="1" applyFont="1" applyBorder="1" applyAlignment="1">
      <alignment/>
    </xf>
    <xf numFmtId="0" fontId="3" fillId="2" borderId="5" xfId="0" applyFont="1" applyFill="1" applyBorder="1" applyAlignment="1">
      <alignment wrapText="1"/>
    </xf>
    <xf numFmtId="1" fontId="4" fillId="2" borderId="5" xfId="0" applyNumberFormat="1" applyFont="1" applyFill="1" applyBorder="1" applyAlignment="1">
      <alignment horizontal="left" indent="7"/>
    </xf>
    <xf numFmtId="0" fontId="4" fillId="2" borderId="5" xfId="0" applyFont="1" applyFill="1" applyBorder="1" applyAlignment="1">
      <alignment/>
    </xf>
    <xf numFmtId="0" fontId="4" fillId="2" borderId="5" xfId="0" applyFont="1" applyFill="1" applyBorder="1" applyAlignment="1">
      <alignment wrapText="1"/>
    </xf>
    <xf numFmtId="2" fontId="4" fillId="2" borderId="5" xfId="0" applyNumberFormat="1" applyFont="1" applyFill="1" applyBorder="1" applyAlignment="1">
      <alignment/>
    </xf>
    <xf numFmtId="2" fontId="3" fillId="2" borderId="5" xfId="0" applyNumberFormat="1" applyFont="1" applyFill="1" applyBorder="1" applyAlignment="1">
      <alignment/>
    </xf>
    <xf numFmtId="2" fontId="4" fillId="2" borderId="5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2" fontId="4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0" fontId="4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2" fontId="4" fillId="2" borderId="5" xfId="0" applyNumberFormat="1" applyFont="1" applyFill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view="pageBreakPreview" zoomScale="75" zoomScaleSheetLayoutView="75" workbookViewId="0" topLeftCell="A30">
      <selection activeCell="B39" sqref="B39"/>
    </sheetView>
  </sheetViews>
  <sheetFormatPr defaultColWidth="9.00390625" defaultRowHeight="12.75"/>
  <cols>
    <col min="1" max="1" width="35.75390625" style="2" customWidth="1"/>
    <col min="2" max="2" width="16.125" style="2" customWidth="1"/>
    <col min="3" max="3" width="14.25390625" style="5" customWidth="1"/>
    <col min="4" max="4" width="15.375" style="2" customWidth="1"/>
    <col min="5" max="5" width="14.75390625" style="2" customWidth="1"/>
    <col min="6" max="6" width="15.75390625" style="2" customWidth="1"/>
    <col min="7" max="16384" width="9.125" style="2" customWidth="1"/>
  </cols>
  <sheetData>
    <row r="1" spans="1:6" ht="18.75" thickBot="1">
      <c r="A1" s="50" t="s">
        <v>5</v>
      </c>
      <c r="B1" s="50"/>
      <c r="C1" s="50"/>
      <c r="D1" s="50"/>
      <c r="E1" s="50"/>
      <c r="F1" s="50"/>
    </row>
    <row r="2" spans="1:6" ht="18">
      <c r="A2" s="23"/>
      <c r="B2" s="23"/>
      <c r="C2" s="24" t="s">
        <v>6</v>
      </c>
      <c r="D2" s="25"/>
      <c r="E2" s="25"/>
      <c r="F2" s="25"/>
    </row>
    <row r="3" spans="1:6" ht="18">
      <c r="A3" s="23"/>
      <c r="B3" s="23"/>
      <c r="C3" s="24"/>
      <c r="D3" s="26"/>
      <c r="E3" s="31" t="s">
        <v>7</v>
      </c>
      <c r="F3" s="31"/>
    </row>
    <row r="4" spans="1:6" ht="18">
      <c r="A4" s="27"/>
      <c r="B4" s="27"/>
      <c r="C4" s="23"/>
      <c r="D4" s="23"/>
      <c r="E4" s="23"/>
      <c r="F4" s="23"/>
    </row>
    <row r="5" spans="1:6" ht="18">
      <c r="A5" s="28" t="s">
        <v>21</v>
      </c>
      <c r="B5" s="28"/>
      <c r="C5" s="29"/>
      <c r="D5" s="28"/>
      <c r="E5" s="28"/>
      <c r="F5" s="26"/>
    </row>
    <row r="6" spans="1:6" ht="18">
      <c r="A6" s="30" t="s">
        <v>18</v>
      </c>
      <c r="B6" s="30"/>
      <c r="C6" s="30"/>
      <c r="D6" s="30"/>
      <c r="E6" s="30"/>
      <c r="F6" s="23"/>
    </row>
    <row r="7" spans="1:2" ht="15.75" thickBot="1">
      <c r="A7" s="1" t="s">
        <v>0</v>
      </c>
      <c r="B7" s="1"/>
    </row>
    <row r="8" spans="1:3" ht="45">
      <c r="A8" s="32" t="s">
        <v>22</v>
      </c>
      <c r="B8" s="34">
        <v>-56477.45</v>
      </c>
      <c r="C8" s="2"/>
    </row>
    <row r="9" spans="1:3" ht="15.75">
      <c r="A9" s="33" t="s">
        <v>1</v>
      </c>
      <c r="B9" s="19">
        <v>347579.28</v>
      </c>
      <c r="C9" s="2"/>
    </row>
    <row r="10" spans="1:3" ht="15">
      <c r="A10" s="33" t="s">
        <v>27</v>
      </c>
      <c r="B10" s="35">
        <f>SUM(B12:B13)</f>
        <v>112700</v>
      </c>
      <c r="C10" s="2"/>
    </row>
    <row r="11" spans="1:3" ht="15">
      <c r="A11" s="6" t="s">
        <v>9</v>
      </c>
      <c r="B11" s="7"/>
      <c r="C11" s="2"/>
    </row>
    <row r="12" spans="1:3" ht="15.75">
      <c r="A12" s="20" t="s">
        <v>28</v>
      </c>
      <c r="B12" s="21">
        <v>50600</v>
      </c>
      <c r="C12" s="2"/>
    </row>
    <row r="13" spans="1:3" ht="30">
      <c r="A13" s="14" t="s">
        <v>29</v>
      </c>
      <c r="B13" s="22">
        <v>62100</v>
      </c>
      <c r="C13" s="2"/>
    </row>
    <row r="14" spans="1:3" ht="15">
      <c r="A14" s="6" t="s">
        <v>23</v>
      </c>
      <c r="B14" s="7">
        <v>311153.69</v>
      </c>
      <c r="C14" s="2"/>
    </row>
    <row r="15" spans="1:3" ht="60">
      <c r="A15" s="33" t="s">
        <v>24</v>
      </c>
      <c r="B15" s="37">
        <f>B8+B9-B10</f>
        <v>178401.83000000002</v>
      </c>
      <c r="C15" s="2"/>
    </row>
    <row r="16" spans="1:3" ht="15" customHeight="1" thickBot="1">
      <c r="A16" s="8" t="s">
        <v>8</v>
      </c>
      <c r="B16" s="9">
        <v>65588.59</v>
      </c>
      <c r="C16" s="2"/>
    </row>
    <row r="17" spans="1:3" ht="15.75" thickBot="1">
      <c r="A17" s="3" t="s">
        <v>2</v>
      </c>
      <c r="B17" s="5"/>
      <c r="C17" s="2"/>
    </row>
    <row r="18" spans="1:3" ht="15">
      <c r="A18" s="32" t="s">
        <v>25</v>
      </c>
      <c r="B18" s="36">
        <v>-147075.86</v>
      </c>
      <c r="C18" s="2"/>
    </row>
    <row r="19" spans="1:3" ht="15">
      <c r="A19" s="33" t="s">
        <v>3</v>
      </c>
      <c r="B19" s="37">
        <v>148930.62</v>
      </c>
      <c r="C19" s="2"/>
    </row>
    <row r="20" spans="1:3" ht="15">
      <c r="A20" s="33" t="s">
        <v>4</v>
      </c>
      <c r="B20" s="37">
        <f>SUM(B22:B30)</f>
        <v>263555.01</v>
      </c>
      <c r="C20" s="2"/>
    </row>
    <row r="21" spans="1:3" ht="15.75">
      <c r="A21" s="12" t="s">
        <v>9</v>
      </c>
      <c r="B21" s="13"/>
      <c r="C21" s="2"/>
    </row>
    <row r="22" spans="1:3" ht="15.75">
      <c r="A22" s="12" t="s">
        <v>30</v>
      </c>
      <c r="B22" s="18">
        <v>6105</v>
      </c>
      <c r="C22" s="2"/>
    </row>
    <row r="23" spans="1:3" ht="15.75">
      <c r="A23" s="12" t="s">
        <v>31</v>
      </c>
      <c r="B23" s="18">
        <v>40947</v>
      </c>
      <c r="C23" s="2"/>
    </row>
    <row r="24" spans="1:3" ht="15.75">
      <c r="A24" s="12" t="s">
        <v>32</v>
      </c>
      <c r="B24" s="18">
        <v>75984</v>
      </c>
      <c r="C24" s="2"/>
    </row>
    <row r="25" spans="1:3" ht="15.75">
      <c r="A25" s="12" t="s">
        <v>33</v>
      </c>
      <c r="B25" s="18">
        <v>75938</v>
      </c>
      <c r="C25" s="2"/>
    </row>
    <row r="26" spans="1:3" ht="15.75">
      <c r="A26" s="12" t="s">
        <v>45</v>
      </c>
      <c r="B26" s="18">
        <v>4000</v>
      </c>
      <c r="C26" s="2"/>
    </row>
    <row r="27" spans="1:3" ht="15.75">
      <c r="A27" s="12" t="s">
        <v>34</v>
      </c>
      <c r="B27" s="18">
        <v>8396</v>
      </c>
      <c r="C27" s="2"/>
    </row>
    <row r="28" spans="1:3" ht="15.75">
      <c r="A28" s="12" t="s">
        <v>35</v>
      </c>
      <c r="B28" s="18">
        <v>1989.01</v>
      </c>
      <c r="C28" s="2"/>
    </row>
    <row r="29" spans="1:3" ht="15.75">
      <c r="A29" s="12" t="s">
        <v>49</v>
      </c>
      <c r="B29" s="18">
        <v>43058</v>
      </c>
      <c r="C29" s="2"/>
    </row>
    <row r="30" spans="1:3" ht="15.75">
      <c r="A30" s="12" t="s">
        <v>44</v>
      </c>
      <c r="B30" s="18">
        <v>7138</v>
      </c>
      <c r="C30" s="2"/>
    </row>
    <row r="31" spans="1:3" ht="15">
      <c r="A31" s="6" t="s">
        <v>23</v>
      </c>
      <c r="B31" s="7">
        <v>137137.76</v>
      </c>
      <c r="C31" s="2"/>
    </row>
    <row r="32" spans="1:3" ht="45">
      <c r="A32" s="33" t="s">
        <v>26</v>
      </c>
      <c r="B32" s="37">
        <f>B18+B19-B20</f>
        <v>-261700.25</v>
      </c>
      <c r="C32" s="2"/>
    </row>
    <row r="33" spans="1:3" ht="18" customHeight="1" thickBot="1">
      <c r="A33" s="8" t="s">
        <v>8</v>
      </c>
      <c r="B33" s="9">
        <v>38792.86</v>
      </c>
      <c r="C33" s="2"/>
    </row>
    <row r="34" spans="1:3" ht="15">
      <c r="A34" s="4"/>
      <c r="B34" s="5"/>
      <c r="C34" s="2"/>
    </row>
    <row r="35" spans="1:3" ht="30">
      <c r="A35" s="11" t="s">
        <v>10</v>
      </c>
      <c r="B35" s="10"/>
      <c r="C35" s="2"/>
    </row>
    <row r="36" spans="1:3" ht="15">
      <c r="A36" s="11" t="s">
        <v>11</v>
      </c>
      <c r="B36" s="16">
        <f>B15+B32</f>
        <v>-83298.41999999998</v>
      </c>
      <c r="C36" s="2"/>
    </row>
    <row r="37" spans="1:3" ht="15">
      <c r="A37" s="17" t="s">
        <v>12</v>
      </c>
      <c r="B37" s="17"/>
      <c r="C37" s="15"/>
    </row>
    <row r="38" spans="1:3" ht="15">
      <c r="A38" s="17"/>
      <c r="B38" s="17"/>
      <c r="C38" s="15"/>
    </row>
    <row r="39" spans="1:3" ht="30">
      <c r="A39" s="17" t="s">
        <v>42</v>
      </c>
      <c r="B39" s="17">
        <v>-136582.94</v>
      </c>
      <c r="C39" s="15"/>
    </row>
    <row r="40" spans="1:3" ht="15">
      <c r="A40" s="17"/>
      <c r="B40" s="17"/>
      <c r="C40" s="15"/>
    </row>
    <row r="41" spans="1:6" ht="15">
      <c r="A41" s="38">
        <v>1</v>
      </c>
      <c r="B41" s="38">
        <v>2</v>
      </c>
      <c r="C41" s="39">
        <v>3</v>
      </c>
      <c r="D41" s="40">
        <v>4</v>
      </c>
      <c r="E41" s="40">
        <v>5</v>
      </c>
      <c r="F41" s="40">
        <v>6</v>
      </c>
    </row>
    <row r="42" spans="1:6" ht="15" customHeight="1">
      <c r="A42" s="48" t="s">
        <v>13</v>
      </c>
      <c r="B42" s="51" t="s">
        <v>36</v>
      </c>
      <c r="C42" s="48" t="s">
        <v>39</v>
      </c>
      <c r="D42" s="48" t="s">
        <v>40</v>
      </c>
      <c r="E42" s="48" t="s">
        <v>41</v>
      </c>
      <c r="F42" s="48" t="s">
        <v>48</v>
      </c>
    </row>
    <row r="43" spans="1:6" ht="69.75" customHeight="1">
      <c r="A43" s="49"/>
      <c r="B43" s="49"/>
      <c r="C43" s="49"/>
      <c r="D43" s="49"/>
      <c r="E43" s="49"/>
      <c r="F43" s="49"/>
    </row>
    <row r="44" spans="1:6" ht="15">
      <c r="A44" s="41" t="s">
        <v>14</v>
      </c>
      <c r="B44" s="42">
        <v>778451.33</v>
      </c>
      <c r="C44" s="42">
        <v>645003.22</v>
      </c>
      <c r="D44" s="42">
        <v>724143.03</v>
      </c>
      <c r="E44" s="42">
        <v>887944.89</v>
      </c>
      <c r="F44" s="42">
        <f>B44-D44</f>
        <v>54308.29999999993</v>
      </c>
    </row>
    <row r="45" spans="1:6" ht="15">
      <c r="A45" s="41" t="s">
        <v>15</v>
      </c>
      <c r="B45" s="42">
        <v>1358637.45</v>
      </c>
      <c r="C45" s="42">
        <v>1214991.64</v>
      </c>
      <c r="D45" s="42">
        <v>1132517.1</v>
      </c>
      <c r="E45" s="42">
        <v>1549737.45</v>
      </c>
      <c r="F45" s="42">
        <f aca="true" t="shared" si="0" ref="F45:F52">B45-D45</f>
        <v>226120.34999999986</v>
      </c>
    </row>
    <row r="46" spans="1:6" ht="15">
      <c r="A46" s="41" t="s">
        <v>16</v>
      </c>
      <c r="B46" s="42">
        <v>150629.82</v>
      </c>
      <c r="C46" s="42">
        <v>132190.71</v>
      </c>
      <c r="D46" s="42">
        <v>132211.45</v>
      </c>
      <c r="E46" s="42">
        <v>132211.45</v>
      </c>
      <c r="F46" s="42">
        <f t="shared" si="0"/>
        <v>18418.369999999995</v>
      </c>
    </row>
    <row r="47" spans="1:6" ht="15">
      <c r="A47" s="41" t="s">
        <v>17</v>
      </c>
      <c r="B47" s="42">
        <v>168294.829999999</v>
      </c>
      <c r="C47" s="42">
        <v>145081.85</v>
      </c>
      <c r="D47" s="42">
        <v>153468.13</v>
      </c>
      <c r="E47" s="42">
        <v>153468.13</v>
      </c>
      <c r="F47" s="42">
        <f t="shared" si="0"/>
        <v>14826.699999998993</v>
      </c>
    </row>
    <row r="48" spans="1:6" ht="30">
      <c r="A48" s="41" t="s">
        <v>46</v>
      </c>
      <c r="B48" s="42">
        <v>706233.84</v>
      </c>
      <c r="C48" s="42">
        <v>609267.35</v>
      </c>
      <c r="D48" s="42">
        <f>B48</f>
        <v>706233.84</v>
      </c>
      <c r="E48" s="42">
        <f>SUM(D48)</f>
        <v>706233.84</v>
      </c>
      <c r="F48" s="42">
        <f t="shared" si="0"/>
        <v>0</v>
      </c>
    </row>
    <row r="49" spans="1:6" ht="45">
      <c r="A49" s="41" t="s">
        <v>47</v>
      </c>
      <c r="B49" s="42">
        <v>153588.4</v>
      </c>
      <c r="C49" s="42">
        <f>C48/B48*B49</f>
        <v>132500.58572489247</v>
      </c>
      <c r="D49" s="42">
        <f>B49</f>
        <v>153588.4</v>
      </c>
      <c r="E49" s="42">
        <f>C49</f>
        <v>132500.58572489247</v>
      </c>
      <c r="F49" s="42">
        <f t="shared" si="0"/>
        <v>0</v>
      </c>
    </row>
    <row r="50" spans="1:6" ht="15">
      <c r="A50" s="41" t="s">
        <v>19</v>
      </c>
      <c r="B50" s="42">
        <v>58481.5000000002</v>
      </c>
      <c r="C50" s="42">
        <v>52352.07</v>
      </c>
      <c r="D50" s="42">
        <f>B50</f>
        <v>58481.5000000002</v>
      </c>
      <c r="E50" s="42">
        <f>SUM(D50)</f>
        <v>58481.5000000002</v>
      </c>
      <c r="F50" s="42">
        <f t="shared" si="0"/>
        <v>0</v>
      </c>
    </row>
    <row r="51" spans="1:6" ht="15">
      <c r="A51" s="41" t="s">
        <v>20</v>
      </c>
      <c r="B51" s="42">
        <v>6221.1</v>
      </c>
      <c r="C51" s="42">
        <v>7989.92</v>
      </c>
      <c r="D51" s="42">
        <f>B51</f>
        <v>6221.1</v>
      </c>
      <c r="E51" s="42">
        <f>SUM(D51)</f>
        <v>6221.1</v>
      </c>
      <c r="F51" s="42">
        <f t="shared" si="0"/>
        <v>0</v>
      </c>
    </row>
    <row r="52" spans="1:6" ht="15">
      <c r="A52" s="41" t="s">
        <v>38</v>
      </c>
      <c r="B52" s="42">
        <v>67085.7</v>
      </c>
      <c r="C52" s="42">
        <v>55310.86</v>
      </c>
      <c r="D52" s="42">
        <f>B52</f>
        <v>67085.7</v>
      </c>
      <c r="E52" s="42">
        <f>SUM(D52)</f>
        <v>67085.7</v>
      </c>
      <c r="F52" s="42">
        <f t="shared" si="0"/>
        <v>0</v>
      </c>
    </row>
    <row r="53" spans="1:6" ht="15">
      <c r="A53" s="40" t="s">
        <v>37</v>
      </c>
      <c r="B53" s="42">
        <f>SUM(B44:B52)</f>
        <v>3447623.969999999</v>
      </c>
      <c r="C53" s="42">
        <f>SUM(C44:C52)</f>
        <v>2994688.205724892</v>
      </c>
      <c r="D53" s="42">
        <f>SUM(D44:D51)</f>
        <v>3066864.55</v>
      </c>
      <c r="E53" s="42">
        <f>SUM(E44:E52)</f>
        <v>3693884.6457248926</v>
      </c>
      <c r="F53" s="43">
        <f>SUM(F44:F52)</f>
        <v>313673.7199999988</v>
      </c>
    </row>
    <row r="54" spans="1:6" ht="15">
      <c r="A54" s="41"/>
      <c r="B54" s="42"/>
      <c r="C54" s="42"/>
      <c r="D54" s="42"/>
      <c r="E54" s="42"/>
      <c r="F54" s="42"/>
    </row>
    <row r="55" spans="1:6" ht="30">
      <c r="A55" s="38" t="s">
        <v>43</v>
      </c>
      <c r="B55" s="42"/>
      <c r="C55" s="42"/>
      <c r="D55" s="42"/>
      <c r="E55" s="42"/>
      <c r="F55" s="43">
        <f>SUM(B39+F53)</f>
        <v>177090.7799999988</v>
      </c>
    </row>
    <row r="56" spans="1:6" ht="15">
      <c r="A56" s="41"/>
      <c r="B56" s="41"/>
      <c r="C56" s="44"/>
      <c r="D56" s="40"/>
      <c r="E56" s="40"/>
      <c r="F56" s="40"/>
    </row>
    <row r="57" spans="1:6" ht="15">
      <c r="A57" s="40"/>
      <c r="B57" s="40"/>
      <c r="C57" s="44"/>
      <c r="D57" s="40"/>
      <c r="E57" s="40"/>
      <c r="F57" s="40"/>
    </row>
    <row r="58" spans="1:6" ht="15">
      <c r="A58" s="45"/>
      <c r="B58" s="45"/>
      <c r="C58" s="46"/>
      <c r="D58" s="45"/>
      <c r="E58" s="45"/>
      <c r="F58" s="45"/>
    </row>
    <row r="59" spans="1:6" ht="15">
      <c r="A59" s="45"/>
      <c r="B59" s="45"/>
      <c r="C59" s="46"/>
      <c r="D59" s="45"/>
      <c r="E59" s="45"/>
      <c r="F59" s="45"/>
    </row>
    <row r="60" spans="1:6" ht="15">
      <c r="A60" s="47"/>
      <c r="B60" s="47"/>
      <c r="C60" s="46"/>
      <c r="D60" s="45"/>
      <c r="E60" s="45"/>
      <c r="F60" s="45"/>
    </row>
    <row r="61" spans="1:6" ht="15">
      <c r="A61" s="45"/>
      <c r="B61" s="45"/>
      <c r="C61" s="46"/>
      <c r="D61" s="45"/>
      <c r="E61" s="45"/>
      <c r="F61" s="45"/>
    </row>
    <row r="62" spans="1:6" ht="15">
      <c r="A62" s="45"/>
      <c r="B62" s="45"/>
      <c r="C62" s="46"/>
      <c r="D62" s="45"/>
      <c r="E62" s="45"/>
      <c r="F62" s="45"/>
    </row>
    <row r="63" spans="1:6" ht="15">
      <c r="A63" s="45"/>
      <c r="B63" s="45"/>
      <c r="C63" s="46"/>
      <c r="D63" s="45"/>
      <c r="E63" s="45"/>
      <c r="F63" s="45"/>
    </row>
  </sheetData>
  <mergeCells count="7">
    <mergeCell ref="E42:E43"/>
    <mergeCell ref="A1:F1"/>
    <mergeCell ref="A42:A43"/>
    <mergeCell ref="B42:B43"/>
    <mergeCell ref="C42:C43"/>
    <mergeCell ref="D42:D43"/>
    <mergeCell ref="F42:F4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2013-06-21T09:29:58Z</cp:lastPrinted>
  <dcterms:created xsi:type="dcterms:W3CDTF">2011-10-17T12:30:43Z</dcterms:created>
  <dcterms:modified xsi:type="dcterms:W3CDTF">2014-02-05T07:48:50Z</dcterms:modified>
  <cp:category/>
  <cp:version/>
  <cp:contentType/>
  <cp:contentStatus/>
</cp:coreProperties>
</file>