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<sst xmlns="http://schemas.openxmlformats.org/spreadsheetml/2006/main" count="46" uniqueCount="43">
  <si>
    <t>Капитальный ремонт</t>
  </si>
  <si>
    <t>Начислено жильцам</t>
  </si>
  <si>
    <t>Текущий ремонт</t>
  </si>
  <si>
    <t>Начислено</t>
  </si>
  <si>
    <t>Израсходовано</t>
  </si>
  <si>
    <t>ООО "УК "Колтома"</t>
  </si>
  <si>
    <t>Утверждаю</t>
  </si>
  <si>
    <t>Директор  УК "Колтома"           Т.П.Комолкина</t>
  </si>
  <si>
    <t xml:space="preserve">Не оплачено с начала начисления </t>
  </si>
  <si>
    <t>в том числе</t>
  </si>
  <si>
    <t>по кап.и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</si>
  <si>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</si>
  <si>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</si>
  <si>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</si>
  <si>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</si>
  <si>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</si>
  <si>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</si>
  <si>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ул.Школьная, д.53а</t>
  </si>
  <si>
    <t>Электроэнергия МОП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</si>
  <si>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</si>
  <si>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</si>
  <si>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</si>
  <si>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средств капитального ремонта на 01.01.2013г. При 100 % оплате</t>
  </si>
  <si>
    <t>Остаток ср на 01.01.2012г.</t>
  </si>
  <si>
    <t>Остаток средств текущего ремонта на 01.01.2013г. При 100 % оплате</t>
  </si>
  <si>
    <t>Остаток средств  на 01.01.2013г.</t>
  </si>
  <si>
    <t>Израсходовано, всего</t>
  </si>
  <si>
    <t>установка и монтаж оконных блоков их ПВХ подъезд № 4</t>
  </si>
  <si>
    <t>ремнот подъезда № 4</t>
  </si>
  <si>
    <t>замена общедомового счетчика ХВС</t>
  </si>
  <si>
    <t>окраска МАФ</t>
  </si>
  <si>
    <t>ремонт межпанельных швов</t>
  </si>
  <si>
    <t>ИТОГО</t>
  </si>
  <si>
    <t>Начислено населению за 2012 год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</si>
  <si>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</si>
  <si>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</si>
  <si>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</si>
  <si>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01.01.2012г.</t>
  </si>
  <si>
    <t>Финансовый результат на 01.01.2013г.</t>
  </si>
  <si>
    <t>аварийный ремонт кровли</t>
  </si>
  <si>
    <t>Фактическая экономия (+), перерасход (-)СТ.6=СТ.2-СТ.4</t>
  </si>
  <si>
    <t>Содержание дома (без текущего рем)в том числе:</t>
  </si>
  <si>
    <t>вознаграждение за услуги по управлению многоквартирным домом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</si>
</sst>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8" fillId="0" borderId="2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8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5" fillId="0" borderId="6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2" fontId="9" fillId="0" borderId="7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2" fontId="11" fillId="0" borderId="0" xfId="0" applyNumberFormat="1" applyFont="1" applyAlignment="1">
      <alignment horizontal="right"/>
    </xf>
    <xf numFmtId="2" fontId="4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2" fontId="3" fillId="0" borderId="3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="75" zoomScaleSheetLayoutView="75" workbookViewId="0" topLeftCell="A19">
      <selection activeCell="B34" sqref="B34"/>
    </sheetView>
  </sheetViews>
  <sheetFormatPr defaultColWidth="9.00390625" defaultRowHeight="12.75"/>
  <cols>
    <col min="1" max="1" width="40.00390625" style="2" customWidth="1"/>
    <col min="2" max="2" width="15.875" style="2" customWidth="1"/>
    <col min="3" max="3" width="18.375" style="5" customWidth="1"/>
    <col min="4" max="5" width="17.00390625" style="2" customWidth="1"/>
    <col min="6" max="6" width="15.875" style="2" customWidth="1"/>
    <col min="7" max="16384" width="9.125" style="2" customWidth="1"/>
  </cols>
  <sheetData>
    <row r="1" spans="1:6" ht="18.75" thickBot="1">
      <c r="A1" s="42" t="s">
        <v>5</v>
      </c>
      <c r="B1" s="42"/>
      <c r="C1" s="42"/>
      <c r="D1" s="42"/>
      <c r="E1" s="42"/>
      <c r="F1" s="42"/>
    </row>
    <row r="2" spans="1:6" ht="18">
      <c r="A2" s="26"/>
      <c r="B2" s="26"/>
      <c r="C2" s="27" t="s">
        <v>6</v>
      </c>
      <c r="D2" s="28"/>
      <c r="E2" s="28"/>
      <c r="F2" s="28"/>
    </row>
    <row r="3" spans="1:6" ht="18">
      <c r="A3" s="26"/>
      <c r="B3" s="26"/>
      <c r="C3" s="27"/>
      <c r="D3" s="29"/>
      <c r="E3" s="29"/>
      <c r="F3" s="34" t="s">
        <v>7</v>
      </c>
    </row>
    <row r="4" spans="1:6" ht="18">
      <c r="A4" s="30"/>
      <c r="B4" s="30"/>
      <c r="C4" s="26"/>
      <c r="D4" s="26"/>
      <c r="E4" s="26"/>
      <c r="F4" s="26"/>
    </row>
    <row r="5" spans="1:6" ht="18">
      <c r="A5" s="31" t="s">
        <v>19</v>
      </c>
      <c r="B5" s="31"/>
      <c r="C5" s="32"/>
      <c r="D5" s="31"/>
      <c r="E5" s="31"/>
      <c r="F5" s="29"/>
    </row>
    <row r="6" spans="1:6" ht="18">
      <c r="A6" s="33" t="s">
        <v>17</v>
      </c>
      <c r="B6" s="33"/>
      <c r="C6" s="33"/>
      <c r="D6" s="33"/>
      <c r="E6" s="33"/>
      <c r="F6" s="26"/>
    </row>
    <row r="7" spans="1:2" ht="15.75" thickBot="1">
      <c r="A7" s="1" t="s">
        <v>0</v>
      </c>
      <c r="B7" s="1"/>
    </row>
    <row r="8" spans="1:3" ht="30">
      <c r="A8" s="37" t="s">
        <v>20</v>
      </c>
      <c r="B8" s="22">
        <v>161697</v>
      </c>
      <c r="C8" s="2"/>
    </row>
    <row r="9" spans="1:3" ht="15.75">
      <c r="A9" s="38" t="s">
        <v>1</v>
      </c>
      <c r="B9" s="23">
        <v>173189.84</v>
      </c>
      <c r="C9" s="2"/>
    </row>
    <row r="10" spans="1:3" ht="15.75">
      <c r="A10" s="38" t="s">
        <v>26</v>
      </c>
      <c r="B10" s="23">
        <f>SUM(B12)</f>
        <v>62100</v>
      </c>
      <c r="C10" s="2"/>
    </row>
    <row r="11" spans="1:3" ht="15.75">
      <c r="A11" s="8" t="s">
        <v>9</v>
      </c>
      <c r="B11" s="24"/>
      <c r="C11" s="2"/>
    </row>
    <row r="12" spans="1:3" ht="30">
      <c r="A12" s="17" t="s">
        <v>27</v>
      </c>
      <c r="B12" s="25">
        <v>62100</v>
      </c>
      <c r="C12" s="2"/>
    </row>
    <row r="13" spans="1:3" ht="15">
      <c r="A13" s="8" t="s">
        <v>21</v>
      </c>
      <c r="B13" s="9">
        <v>161169.74</v>
      </c>
      <c r="C13" s="2"/>
    </row>
    <row r="14" spans="1:3" ht="45">
      <c r="A14" s="38" t="s">
        <v>22</v>
      </c>
      <c r="B14" s="40">
        <f>B8+B9-B10</f>
        <v>272786.83999999997</v>
      </c>
      <c r="C14" s="2"/>
    </row>
    <row r="15" spans="1:3" ht="15.75" thickBot="1">
      <c r="A15" s="10" t="s">
        <v>8</v>
      </c>
      <c r="B15" s="11">
        <v>14349</v>
      </c>
      <c r="C15" s="2"/>
    </row>
    <row r="16" spans="1:3" ht="15.75" thickBot="1">
      <c r="A16" s="3" t="s">
        <v>2</v>
      </c>
      <c r="B16" s="5"/>
      <c r="C16" s="2"/>
    </row>
    <row r="17" spans="1:3" ht="15">
      <c r="A17" s="37" t="s">
        <v>23</v>
      </c>
      <c r="B17" s="7">
        <v>50747.54</v>
      </c>
      <c r="C17" s="2"/>
    </row>
    <row r="18" spans="1:3" ht="15">
      <c r="A18" s="38" t="s">
        <v>3</v>
      </c>
      <c r="B18" s="9">
        <v>73638.5399999999</v>
      </c>
      <c r="C18" s="2"/>
    </row>
    <row r="19" spans="1:3" ht="15">
      <c r="A19" s="38" t="s">
        <v>4</v>
      </c>
      <c r="B19" s="9">
        <f>SUM(B21:B25)</f>
        <v>100695</v>
      </c>
      <c r="C19" s="2"/>
    </row>
    <row r="20" spans="1:3" ht="15.75">
      <c r="A20" s="15" t="s">
        <v>9</v>
      </c>
      <c r="B20" s="16"/>
      <c r="C20" s="2"/>
    </row>
    <row r="21" spans="1:3" ht="15.75">
      <c r="A21" s="15" t="s">
        <v>28</v>
      </c>
      <c r="B21" s="21">
        <v>63073</v>
      </c>
      <c r="C21" s="2"/>
    </row>
    <row r="22" spans="1:3" ht="15.75">
      <c r="A22" s="15" t="s">
        <v>39</v>
      </c>
      <c r="B22" s="21">
        <v>6000</v>
      </c>
      <c r="C22" s="2"/>
    </row>
    <row r="23" spans="1:3" ht="15.75">
      <c r="A23" s="15" t="s">
        <v>29</v>
      </c>
      <c r="B23" s="21">
        <v>10518</v>
      </c>
      <c r="C23" s="2"/>
    </row>
    <row r="24" spans="1:3" ht="15.75">
      <c r="A24" s="15" t="s">
        <v>30</v>
      </c>
      <c r="B24" s="21">
        <v>1254</v>
      </c>
      <c r="C24" s="2"/>
    </row>
    <row r="25" spans="1:3" ht="15.75">
      <c r="A25" s="15" t="s">
        <v>31</v>
      </c>
      <c r="B25" s="21">
        <v>19850</v>
      </c>
      <c r="C25" s="2"/>
    </row>
    <row r="26" spans="1:3" ht="15">
      <c r="A26" s="8" t="s">
        <v>21</v>
      </c>
      <c r="B26" s="9">
        <v>71312.16</v>
      </c>
      <c r="C26" s="2"/>
    </row>
    <row r="27" spans="1:3" ht="45">
      <c r="A27" s="38" t="s">
        <v>24</v>
      </c>
      <c r="B27" s="40">
        <f>B17+B18-B19</f>
        <v>23691.0799999999</v>
      </c>
      <c r="C27" s="2"/>
    </row>
    <row r="28" spans="1:3" ht="15.75" thickBot="1">
      <c r="A28" s="10" t="s">
        <v>8</v>
      </c>
      <c r="B28" s="11">
        <v>16088.38</v>
      </c>
      <c r="C28" s="2"/>
    </row>
    <row r="29" spans="1:3" ht="15">
      <c r="A29" s="4"/>
      <c r="B29" s="5"/>
      <c r="C29" s="2"/>
    </row>
    <row r="30" spans="1:3" ht="30">
      <c r="A30" s="39" t="s">
        <v>25</v>
      </c>
      <c r="B30" s="13"/>
      <c r="C30" s="2"/>
    </row>
    <row r="31" spans="1:3" ht="15">
      <c r="A31" s="39" t="s">
        <v>10</v>
      </c>
      <c r="B31" s="19">
        <f>B14+B27</f>
        <v>296477.91999999987</v>
      </c>
      <c r="C31" s="2"/>
    </row>
    <row r="32" spans="1:3" ht="15">
      <c r="A32" s="20" t="s">
        <v>11</v>
      </c>
      <c r="B32" s="20"/>
      <c r="C32" s="18"/>
    </row>
    <row r="33" spans="1:3" ht="15">
      <c r="A33" s="20"/>
      <c r="B33" s="20"/>
      <c r="C33" s="18"/>
    </row>
    <row r="34" spans="1:3" ht="30">
      <c r="A34" s="20" t="s">
        <v>37</v>
      </c>
      <c r="B34" s="20">
        <v>-229919.94</v>
      </c>
      <c r="C34" s="18"/>
    </row>
    <row r="35" spans="1:3" ht="15">
      <c r="A35" s="20"/>
      <c r="B35" s="20"/>
      <c r="C35" s="18"/>
    </row>
    <row r="36" spans="1:6" ht="15">
      <c r="A36" s="39">
        <v>1</v>
      </c>
      <c r="B36" s="39">
        <v>2</v>
      </c>
      <c r="C36" s="41">
        <v>3</v>
      </c>
      <c r="D36" s="12">
        <v>4</v>
      </c>
      <c r="E36" s="12">
        <v>5</v>
      </c>
      <c r="F36" s="12">
        <v>6</v>
      </c>
    </row>
    <row r="37" spans="1:6" ht="15" customHeight="1">
      <c r="A37" s="43" t="s">
        <v>12</v>
      </c>
      <c r="B37" s="45" t="s">
        <v>33</v>
      </c>
      <c r="C37" s="43" t="s">
        <v>34</v>
      </c>
      <c r="D37" s="43" t="s">
        <v>35</v>
      </c>
      <c r="E37" s="43" t="s">
        <v>36</v>
      </c>
      <c r="F37" s="43" t="s">
        <v>40</v>
      </c>
    </row>
    <row r="38" spans="1:6" ht="60" customHeight="1">
      <c r="A38" s="44"/>
      <c r="B38" s="44"/>
      <c r="C38" s="44"/>
      <c r="D38" s="44"/>
      <c r="E38" s="44"/>
      <c r="F38" s="44"/>
    </row>
    <row r="39" spans="1:6" ht="15">
      <c r="A39" s="14" t="s">
        <v>13</v>
      </c>
      <c r="B39" s="35">
        <v>308285.760000001</v>
      </c>
      <c r="C39" s="35">
        <v>283147.98</v>
      </c>
      <c r="D39" s="35">
        <v>300727.42</v>
      </c>
      <c r="E39" s="35">
        <v>343588.65</v>
      </c>
      <c r="F39" s="35">
        <f>B39-D39</f>
        <v>7558.340000001015</v>
      </c>
    </row>
    <row r="40" spans="1:6" ht="15">
      <c r="A40" s="14" t="s">
        <v>14</v>
      </c>
      <c r="B40" s="35">
        <v>690587.08</v>
      </c>
      <c r="C40" s="35">
        <v>629124.02</v>
      </c>
      <c r="D40" s="35">
        <v>679221.89</v>
      </c>
      <c r="E40" s="35">
        <v>769668.65</v>
      </c>
      <c r="F40" s="35">
        <f aca="true" t="shared" si="0" ref="F40:F45">B40-D40</f>
        <v>11365.189999999944</v>
      </c>
    </row>
    <row r="41" spans="1:6" ht="15">
      <c r="A41" s="14" t="s">
        <v>15</v>
      </c>
      <c r="B41" s="35">
        <v>63104.1699999997</v>
      </c>
      <c r="C41" s="35">
        <v>56586.18</v>
      </c>
      <c r="D41" s="35">
        <v>57572.21</v>
      </c>
      <c r="E41" s="35">
        <v>57572.21</v>
      </c>
      <c r="F41" s="35">
        <f t="shared" si="0"/>
        <v>5531.959999999701</v>
      </c>
    </row>
    <row r="42" spans="1:6" ht="15">
      <c r="A42" s="14" t="s">
        <v>16</v>
      </c>
      <c r="B42" s="35">
        <v>69514.16</v>
      </c>
      <c r="C42" s="35">
        <v>61413.88</v>
      </c>
      <c r="D42" s="35">
        <v>63655.62</v>
      </c>
      <c r="E42" s="35">
        <v>63655.62</v>
      </c>
      <c r="F42" s="35">
        <f t="shared" si="0"/>
        <v>5858.540000000001</v>
      </c>
    </row>
    <row r="43" spans="1:6" ht="30">
      <c r="A43" s="14" t="s">
        <v>41</v>
      </c>
      <c r="B43" s="35">
        <v>349196.51999999897</v>
      </c>
      <c r="C43" s="35">
        <v>315203.23</v>
      </c>
      <c r="D43" s="35">
        <f>B43</f>
        <v>349196.51999999897</v>
      </c>
      <c r="E43" s="35">
        <f>SUM(D43)</f>
        <v>349196.51999999897</v>
      </c>
      <c r="F43" s="35">
        <f t="shared" si="0"/>
        <v>0</v>
      </c>
    </row>
    <row r="44" spans="1:6" ht="45">
      <c r="A44" s="14" t="s">
        <v>42</v>
      </c>
      <c r="B44" s="35">
        <v>76189.21</v>
      </c>
      <c r="C44" s="35">
        <f>C43/B43*B44</f>
        <v>68772.4066756117</v>
      </c>
      <c r="D44" s="35">
        <f>B44</f>
        <v>76189.21</v>
      </c>
      <c r="E44" s="35">
        <f>C44</f>
        <v>68772.4066756117</v>
      </c>
      <c r="F44" s="35">
        <f t="shared" si="0"/>
        <v>0</v>
      </c>
    </row>
    <row r="45" spans="1:6" ht="15">
      <c r="A45" s="14" t="s">
        <v>18</v>
      </c>
      <c r="B45" s="35">
        <v>25653.22</v>
      </c>
      <c r="C45" s="35">
        <v>23932.93</v>
      </c>
      <c r="D45" s="35">
        <f>B45</f>
        <v>25653.22</v>
      </c>
      <c r="E45" s="35">
        <f>SUM(D45)</f>
        <v>25653.22</v>
      </c>
      <c r="F45" s="35">
        <f t="shared" si="0"/>
        <v>0</v>
      </c>
    </row>
    <row r="46" spans="1:6" ht="15">
      <c r="A46" s="12" t="s">
        <v>32</v>
      </c>
      <c r="B46" s="35">
        <f>SUM(B39:B45)</f>
        <v>1582530.1199999994</v>
      </c>
      <c r="C46" s="35">
        <f>SUM(C39:C45)</f>
        <v>1438180.6266756116</v>
      </c>
      <c r="D46" s="35">
        <f>SUM(D39:D45)</f>
        <v>1552216.0899999992</v>
      </c>
      <c r="E46" s="35">
        <f>SUM(E39:E45)</f>
        <v>1678107.2766756106</v>
      </c>
      <c r="F46" s="35">
        <f>SUM(F39:F45)</f>
        <v>30314.03000000066</v>
      </c>
    </row>
    <row r="47" spans="1:6" ht="15">
      <c r="A47" s="14"/>
      <c r="B47" s="14"/>
      <c r="C47" s="13"/>
      <c r="D47" s="12"/>
      <c r="E47" s="12"/>
      <c r="F47" s="12"/>
    </row>
    <row r="48" spans="1:6" ht="30">
      <c r="A48" s="14" t="s">
        <v>38</v>
      </c>
      <c r="B48" s="14"/>
      <c r="C48" s="13"/>
      <c r="D48" s="12"/>
      <c r="E48" s="12"/>
      <c r="F48" s="36">
        <f>SUM(B34+F46)</f>
        <v>-199605.90999999933</v>
      </c>
    </row>
    <row r="49" spans="1:6" ht="15">
      <c r="A49" s="14"/>
      <c r="B49" s="14"/>
      <c r="C49" s="13"/>
      <c r="D49" s="12"/>
      <c r="E49" s="12"/>
      <c r="F49" s="12"/>
    </row>
    <row r="50" spans="1:6" ht="15">
      <c r="A50" s="14"/>
      <c r="B50" s="14"/>
      <c r="C50" s="13"/>
      <c r="D50" s="12"/>
      <c r="E50" s="12"/>
      <c r="F50" s="12"/>
    </row>
    <row r="51" spans="1:6" ht="15">
      <c r="A51" s="14"/>
      <c r="B51" s="14"/>
      <c r="C51" s="13"/>
      <c r="D51" s="12"/>
      <c r="E51" s="12"/>
      <c r="F51" s="12"/>
    </row>
    <row r="52" spans="1:6" ht="15">
      <c r="A52" s="12"/>
      <c r="B52" s="12"/>
      <c r="C52" s="13"/>
      <c r="D52" s="12"/>
      <c r="E52" s="12"/>
      <c r="F52" s="12"/>
    </row>
    <row r="55" spans="1:2" ht="15">
      <c r="A55" s="6"/>
      <c r="B55" s="6"/>
    </row>
  </sheetData>
  <mergeCells count="7">
    <mergeCell ref="A1:F1"/>
    <mergeCell ref="A37:A38"/>
    <mergeCell ref="B37:B38"/>
    <mergeCell ref="C37:C38"/>
    <mergeCell ref="D37:D38"/>
    <mergeCell ref="F37:F38"/>
    <mergeCell ref="E37:E38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2013-06-25T10:17:42Z</cp:lastPrinted>
  <dcterms:created xsi:type="dcterms:W3CDTF">2011-10-17T12:30:43Z</dcterms:created>
  <dcterms:modified xsi:type="dcterms:W3CDTF">2014-02-05T07:53:02Z</dcterms:modified>
  <cp:category/>
  <cp:version/>
  <cp:contentType/>
  <cp:contentStatus/>
</cp:coreProperties>
</file>