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<sst xmlns="http://schemas.openxmlformats.org/spreadsheetml/2006/main" count="50" uniqueCount="45">
  <si>
    <t>Капитальный ремонт</t>
  </si>
  <si>
    <t>Текущий ремонт</t>
  </si>
  <si>
    <t>ООО "УК "Колтома"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</si>
  <si>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</si>
  <si>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</si>
  <si>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</si>
  <si>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</si>
  <si>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</si>
  <si>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</si>
  <si>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</si>
  <si>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</si>
  <si>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</si>
  <si>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ул.Школьная, д.59</t>
  </si>
  <si>
    <t>Электроэнергия МОП</t>
  </si>
  <si>
    <t>Обслуживание ВДГО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</si>
  <si>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</si>
  <si>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</si>
  <si>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</si>
  <si>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</si>
  <si>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 на 01.01.2012г.</t>
  </si>
  <si>
    <t>Израсходовано, всего</t>
  </si>
  <si>
    <t>Остаток средств текущего ремонта на 01.01.2013г. При 100 % оплате</t>
  </si>
  <si>
    <t>Остаток средств  на 01.01.2013г.</t>
  </si>
  <si>
    <t>замена электрических стояков дома, замена МОП</t>
  </si>
  <si>
    <t>изготовление и установка окон</t>
  </si>
  <si>
    <t>изготовление и установка окон подъезд № 5</t>
  </si>
  <si>
    <t>изготовление и установка окон подъезд № 1</t>
  </si>
  <si>
    <t>замена общедомового счетчика ХВС</t>
  </si>
  <si>
    <t>усиление балконных плит 2-го и 3-го этажей</t>
  </si>
  <si>
    <t>ремонт балконной плиты кв 31</t>
  </si>
  <si>
    <t>окраска МАФ</t>
  </si>
  <si>
    <t>Начислено населению за 2012 год</t>
  </si>
  <si>
    <t>ИТОГО</t>
  </si>
  <si>
    <t>Финансовый результат на 01.01.2012г.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</si>
  <si>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</si>
  <si>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</si>
  <si>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</si>
  <si>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01.01.2013г.</t>
  </si>
  <si>
    <t>аварийный ремонт кровли</t>
  </si>
  <si>
    <t>Фактическая экономия (+), перерасход (-)ст.6=ст.2-ст.4</t>
  </si>
  <si>
    <t>Содержание дома (без тек рем) в том числе:</t>
  </si>
  <si>
    <t>вознаграждение за услуги по управлению многоквартирным домом</t>
  </si>
  <si>
    <t>Возврат  населению за 2012г экономии по отоплению</t>
  </si>
  <si>
    <t xml:space="preserve"> Окончательный финансовый результат на 01.01.2013г.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</si>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</sst>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5" fillId="0" borderId="5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6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9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75" zoomScaleSheetLayoutView="75" workbookViewId="0" topLeftCell="A13">
      <selection activeCell="A23" sqref="A23"/>
    </sheetView>
  </sheetViews>
  <sheetFormatPr defaultColWidth="9.00390625" defaultRowHeight="12.75"/>
  <cols>
    <col min="1" max="1" width="37.625" style="2" customWidth="1"/>
    <col min="2" max="2" width="16.00390625" style="2" customWidth="1"/>
    <col min="3" max="3" width="16.625" style="2" customWidth="1"/>
    <col min="4" max="4" width="17.00390625" style="2" customWidth="1"/>
    <col min="5" max="6" width="15.875" style="2" customWidth="1"/>
    <col min="7" max="16384" width="9.125" style="2" customWidth="1"/>
  </cols>
  <sheetData>
    <row r="1" spans="1:5" ht="18.75" thickBot="1">
      <c r="A1" s="43" t="s">
        <v>2</v>
      </c>
      <c r="B1" s="43"/>
      <c r="C1" s="43"/>
      <c r="D1" s="43"/>
      <c r="E1" s="43"/>
    </row>
    <row r="2" spans="1:5" ht="18">
      <c r="A2" s="29"/>
      <c r="B2" s="29"/>
      <c r="C2" s="29"/>
      <c r="D2" s="30"/>
      <c r="E2" s="30"/>
    </row>
    <row r="3" spans="1:5" ht="18">
      <c r="A3" s="29"/>
      <c r="B3" s="29"/>
      <c r="C3" s="29"/>
      <c r="D3" s="31"/>
      <c r="E3" s="31"/>
    </row>
    <row r="4" spans="1:5" ht="15">
      <c r="A4" s="7"/>
      <c r="B4" s="7"/>
      <c r="C4" s="7"/>
      <c r="D4" s="12"/>
      <c r="E4" s="12"/>
    </row>
    <row r="5" spans="1:4" ht="15">
      <c r="A5" s="1" t="s">
        <v>15</v>
      </c>
      <c r="B5" s="1"/>
      <c r="C5" s="1"/>
      <c r="D5" s="1"/>
    </row>
    <row r="6" spans="1:5" ht="15">
      <c r="A6" s="16" t="s">
        <v>12</v>
      </c>
      <c r="B6" s="16"/>
      <c r="C6" s="16"/>
      <c r="D6" s="16"/>
      <c r="E6" s="12"/>
    </row>
    <row r="7" spans="1:3" ht="15.75" thickBot="1">
      <c r="A7" s="1" t="s">
        <v>0</v>
      </c>
      <c r="B7" s="1"/>
      <c r="C7" s="1"/>
    </row>
    <row r="8" spans="1:2" ht="45">
      <c r="A8" s="34" t="s">
        <v>16</v>
      </c>
      <c r="B8" s="36">
        <v>251143.09</v>
      </c>
    </row>
    <row r="9" spans="1:2" ht="15.75">
      <c r="A9" s="35" t="s">
        <v>44</v>
      </c>
      <c r="B9" s="24">
        <v>249497.64</v>
      </c>
    </row>
    <row r="10" spans="1:2" ht="15.75">
      <c r="A10" s="35" t="s">
        <v>20</v>
      </c>
      <c r="B10" s="25">
        <f>SUM(B12:B15)</f>
        <v>787145</v>
      </c>
    </row>
    <row r="11" spans="1:2" ht="15.75">
      <c r="A11" s="8" t="s">
        <v>4</v>
      </c>
      <c r="B11" s="24"/>
    </row>
    <row r="12" spans="1:2" ht="30.75">
      <c r="A12" s="19" t="s">
        <v>23</v>
      </c>
      <c r="B12" s="27">
        <v>605435</v>
      </c>
    </row>
    <row r="13" spans="1:2" ht="15.75">
      <c r="A13" s="19" t="s">
        <v>24</v>
      </c>
      <c r="B13" s="27">
        <v>60570</v>
      </c>
    </row>
    <row r="14" spans="1:2" ht="15.75">
      <c r="A14" s="26" t="s">
        <v>25</v>
      </c>
      <c r="B14" s="27">
        <v>60570</v>
      </c>
    </row>
    <row r="15" spans="1:2" ht="15">
      <c r="A15" s="26" t="s">
        <v>26</v>
      </c>
      <c r="B15" s="28">
        <v>60570</v>
      </c>
    </row>
    <row r="16" spans="1:2" ht="15">
      <c r="A16" s="8" t="s">
        <v>17</v>
      </c>
      <c r="B16" s="9">
        <v>231964.21</v>
      </c>
    </row>
    <row r="17" spans="1:2" ht="60">
      <c r="A17" s="35" t="s">
        <v>18</v>
      </c>
      <c r="B17" s="9">
        <f>B8+B9-B10</f>
        <v>-286504.27</v>
      </c>
    </row>
    <row r="18" spans="1:2" ht="15.75" thickBot="1">
      <c r="A18" s="10" t="s">
        <v>3</v>
      </c>
      <c r="B18" s="11">
        <v>27570.43</v>
      </c>
    </row>
    <row r="19" spans="1:2" ht="15">
      <c r="A19" s="39"/>
      <c r="B19" s="20"/>
    </row>
    <row r="20" spans="1:2" ht="15.75" thickBot="1">
      <c r="A20" s="3" t="s">
        <v>1</v>
      </c>
      <c r="B20" s="5"/>
    </row>
    <row r="21" spans="1:2" ht="15">
      <c r="A21" s="34" t="s">
        <v>19</v>
      </c>
      <c r="B21" s="37">
        <v>215997.36</v>
      </c>
    </row>
    <row r="22" spans="1:2" ht="15">
      <c r="A22" s="35" t="s">
        <v>44</v>
      </c>
      <c r="B22" s="38">
        <v>109223.299999999</v>
      </c>
    </row>
    <row r="23" spans="1:2" ht="15">
      <c r="A23" s="35" t="s">
        <v>20</v>
      </c>
      <c r="B23" s="38">
        <f>SUM(B25:B29)</f>
        <v>80124</v>
      </c>
    </row>
    <row r="24" spans="1:2" ht="15.75">
      <c r="A24" s="17" t="s">
        <v>4</v>
      </c>
      <c r="B24" s="18"/>
    </row>
    <row r="25" spans="1:2" ht="15.75">
      <c r="A25" s="17" t="s">
        <v>38</v>
      </c>
      <c r="B25" s="23">
        <v>6000</v>
      </c>
    </row>
    <row r="26" spans="1:2" ht="15.75">
      <c r="A26" s="17" t="s">
        <v>27</v>
      </c>
      <c r="B26" s="23">
        <v>11278</v>
      </c>
    </row>
    <row r="27" spans="1:2" ht="15.75">
      <c r="A27" s="17" t="s">
        <v>28</v>
      </c>
      <c r="B27" s="23">
        <v>35202</v>
      </c>
    </row>
    <row r="28" spans="1:2" ht="15.75">
      <c r="A28" s="17" t="s">
        <v>29</v>
      </c>
      <c r="B28" s="23">
        <v>25136</v>
      </c>
    </row>
    <row r="29" spans="1:2" ht="15.75">
      <c r="A29" s="17" t="s">
        <v>30</v>
      </c>
      <c r="B29" s="23">
        <v>2508</v>
      </c>
    </row>
    <row r="30" spans="1:2" ht="15">
      <c r="A30" s="8" t="s">
        <v>17</v>
      </c>
      <c r="B30" s="9">
        <v>111960</v>
      </c>
    </row>
    <row r="31" spans="1:2" ht="44.25" customHeight="1">
      <c r="A31" s="35" t="s">
        <v>21</v>
      </c>
      <c r="B31" s="38">
        <f>B21+B22-B23</f>
        <v>245096.65999999898</v>
      </c>
    </row>
    <row r="32" spans="1:2" ht="15.75" thickBot="1">
      <c r="A32" s="10" t="s">
        <v>3</v>
      </c>
      <c r="B32" s="11">
        <v>20600.3</v>
      </c>
    </row>
    <row r="33" spans="1:2" ht="15">
      <c r="A33" s="4"/>
      <c r="B33" s="5"/>
    </row>
    <row r="34" spans="1:2" ht="30">
      <c r="A34" s="15" t="s">
        <v>22</v>
      </c>
      <c r="B34" s="14"/>
    </row>
    <row r="35" spans="1:2" ht="15">
      <c r="A35" s="15" t="s">
        <v>5</v>
      </c>
      <c r="B35" s="21">
        <f>B17+B31</f>
        <v>-41407.610000001034</v>
      </c>
    </row>
    <row r="36" spans="1:3" ht="15">
      <c r="A36" s="22" t="s">
        <v>6</v>
      </c>
      <c r="B36" s="22"/>
      <c r="C36" s="22"/>
    </row>
    <row r="37" spans="1:3" ht="15">
      <c r="A37" s="22"/>
      <c r="B37" s="22"/>
      <c r="C37" s="22"/>
    </row>
    <row r="38" spans="1:3" ht="30">
      <c r="A38" s="22" t="s">
        <v>33</v>
      </c>
      <c r="B38" s="22">
        <v>48596.09</v>
      </c>
      <c r="C38" s="22"/>
    </row>
    <row r="39" spans="1:3" ht="15">
      <c r="A39" s="22"/>
      <c r="B39" s="22"/>
      <c r="C39" s="22"/>
    </row>
    <row r="40" spans="1:6" ht="15">
      <c r="A40" s="40">
        <v>1</v>
      </c>
      <c r="B40" s="40">
        <v>2</v>
      </c>
      <c r="C40" s="40">
        <v>3</v>
      </c>
      <c r="D40" s="13">
        <v>4</v>
      </c>
      <c r="E40" s="13">
        <v>5</v>
      </c>
      <c r="F40" s="13">
        <v>6</v>
      </c>
    </row>
    <row r="41" spans="1:6" ht="15" customHeight="1">
      <c r="A41" s="41" t="s">
        <v>7</v>
      </c>
      <c r="B41" s="44" t="s">
        <v>31</v>
      </c>
      <c r="C41" s="41" t="s">
        <v>34</v>
      </c>
      <c r="D41" s="41" t="s">
        <v>35</v>
      </c>
      <c r="E41" s="41" t="s">
        <v>36</v>
      </c>
      <c r="F41" s="41" t="s">
        <v>39</v>
      </c>
    </row>
    <row r="42" spans="1:6" ht="67.5" customHeight="1">
      <c r="A42" s="42"/>
      <c r="B42" s="42"/>
      <c r="C42" s="42"/>
      <c r="D42" s="42"/>
      <c r="E42" s="42"/>
      <c r="F42" s="42"/>
    </row>
    <row r="43" spans="1:6" ht="15">
      <c r="A43" s="15" t="s">
        <v>8</v>
      </c>
      <c r="B43" s="32">
        <v>523675.04</v>
      </c>
      <c r="C43" s="32">
        <v>523082.57</v>
      </c>
      <c r="D43" s="32">
        <v>549620.41</v>
      </c>
      <c r="E43" s="32">
        <v>523907.75</v>
      </c>
      <c r="F43" s="32">
        <f>B43-D43</f>
        <v>-25945.370000000054</v>
      </c>
    </row>
    <row r="44" spans="1:6" ht="15">
      <c r="A44" s="15" t="s">
        <v>9</v>
      </c>
      <c r="B44" s="32">
        <v>994620.59</v>
      </c>
      <c r="C44" s="32">
        <v>955338.52</v>
      </c>
      <c r="D44" s="32">
        <v>844785.41</v>
      </c>
      <c r="E44" s="32">
        <v>995062.6</v>
      </c>
      <c r="F44" s="32">
        <f aca="true" t="shared" si="0" ref="F44:F50">B44-D44</f>
        <v>149835.17999999993</v>
      </c>
    </row>
    <row r="45" spans="1:6" ht="15">
      <c r="A45" s="15" t="s">
        <v>10</v>
      </c>
      <c r="B45" s="32">
        <v>111816.81</v>
      </c>
      <c r="C45" s="32">
        <v>106791.3</v>
      </c>
      <c r="D45" s="32">
        <v>107569.92</v>
      </c>
      <c r="E45" s="32">
        <v>107569.92</v>
      </c>
      <c r="F45" s="32">
        <f t="shared" si="0"/>
        <v>4246.889999999999</v>
      </c>
    </row>
    <row r="46" spans="1:6" ht="15">
      <c r="A46" s="15" t="s">
        <v>11</v>
      </c>
      <c r="B46" s="32">
        <v>122629.369999999</v>
      </c>
      <c r="C46" s="32">
        <v>115828.47</v>
      </c>
      <c r="D46" s="32">
        <v>118198.31</v>
      </c>
      <c r="E46" s="32">
        <v>118198.31</v>
      </c>
      <c r="F46" s="32">
        <f t="shared" si="0"/>
        <v>4431.059999999008</v>
      </c>
    </row>
    <row r="47" spans="1:6" ht="30">
      <c r="A47" s="15" t="s">
        <v>40</v>
      </c>
      <c r="B47" s="32">
        <v>517937.86</v>
      </c>
      <c r="C47" s="32">
        <v>437512.04</v>
      </c>
      <c r="D47" s="32">
        <f>B47</f>
        <v>517937.86</v>
      </c>
      <c r="E47" s="32">
        <f>SUM(D47)</f>
        <v>517937.86</v>
      </c>
      <c r="F47" s="32">
        <f t="shared" si="0"/>
        <v>0</v>
      </c>
    </row>
    <row r="48" spans="1:6" ht="45">
      <c r="A48" s="15" t="s">
        <v>41</v>
      </c>
      <c r="B48" s="32">
        <v>112919.8</v>
      </c>
      <c r="C48" s="32">
        <f>C47/B47*B48</f>
        <v>95385.51990463103</v>
      </c>
      <c r="D48" s="32">
        <f>B48</f>
        <v>112919.8</v>
      </c>
      <c r="E48" s="32">
        <f>C48</f>
        <v>95385.51990463103</v>
      </c>
      <c r="F48" s="32">
        <f t="shared" si="0"/>
        <v>0</v>
      </c>
    </row>
    <row r="49" spans="1:6" ht="15">
      <c r="A49" s="15" t="s">
        <v>13</v>
      </c>
      <c r="B49" s="32">
        <v>41698.8900000001</v>
      </c>
      <c r="C49" s="32">
        <v>40877.43</v>
      </c>
      <c r="D49" s="32">
        <f>B49</f>
        <v>41698.8900000001</v>
      </c>
      <c r="E49" s="32">
        <f>SUM(D49)</f>
        <v>41698.8900000001</v>
      </c>
      <c r="F49" s="32">
        <f t="shared" si="0"/>
        <v>0</v>
      </c>
    </row>
    <row r="50" spans="1:6" ht="15">
      <c r="A50" s="15" t="s">
        <v>14</v>
      </c>
      <c r="B50" s="32">
        <v>4562.58</v>
      </c>
      <c r="C50" s="32">
        <v>7828.01</v>
      </c>
      <c r="D50" s="32">
        <f>B50</f>
        <v>4562.58</v>
      </c>
      <c r="E50" s="32">
        <f>SUM(D50)</f>
        <v>4562.58</v>
      </c>
      <c r="F50" s="32">
        <f t="shared" si="0"/>
        <v>0</v>
      </c>
    </row>
    <row r="51" spans="1:6" ht="15">
      <c r="A51" s="13" t="s">
        <v>32</v>
      </c>
      <c r="B51" s="32">
        <f>SUM(B43:B50)</f>
        <v>2429860.939999999</v>
      </c>
      <c r="C51" s="32">
        <f>SUM(C43:C50)</f>
        <v>2282643.859904631</v>
      </c>
      <c r="D51" s="32">
        <f>SUM(D43:D50)</f>
        <v>2297293.18</v>
      </c>
      <c r="E51" s="32">
        <f>SUM(E43:E50)</f>
        <v>2404323.4299046313</v>
      </c>
      <c r="F51" s="32">
        <f>SUM(F43:F50)</f>
        <v>132567.7599999989</v>
      </c>
    </row>
    <row r="52" spans="1:6" ht="15">
      <c r="A52" s="15"/>
      <c r="B52" s="32"/>
      <c r="C52" s="32"/>
      <c r="D52" s="32"/>
      <c r="E52" s="32"/>
      <c r="F52" s="32"/>
    </row>
    <row r="53" spans="1:6" ht="30">
      <c r="A53" s="15" t="s">
        <v>37</v>
      </c>
      <c r="B53" s="32"/>
      <c r="C53" s="32"/>
      <c r="D53" s="32"/>
      <c r="E53" s="32"/>
      <c r="F53" s="33">
        <f>SUM(B38+F51)</f>
        <v>181163.8499999989</v>
      </c>
    </row>
    <row r="54" spans="1:6" ht="30">
      <c r="A54" s="15" t="s">
        <v>42</v>
      </c>
      <c r="B54" s="32"/>
      <c r="C54" s="32"/>
      <c r="D54" s="32"/>
      <c r="E54" s="32"/>
      <c r="F54" s="32">
        <v>-123889.81</v>
      </c>
    </row>
    <row r="55" spans="1:6" ht="30">
      <c r="A55" s="15" t="s">
        <v>43</v>
      </c>
      <c r="B55" s="15"/>
      <c r="C55" s="15"/>
      <c r="D55" s="13"/>
      <c r="E55" s="13"/>
      <c r="F55" s="33">
        <f>SUM(F53+F54)</f>
        <v>57274.0399999989</v>
      </c>
    </row>
    <row r="56" spans="1:6" ht="15">
      <c r="A56" s="15"/>
      <c r="B56" s="15"/>
      <c r="C56" s="15"/>
      <c r="D56" s="13"/>
      <c r="E56" s="13"/>
      <c r="F56" s="32"/>
    </row>
    <row r="57" spans="1:6" ht="15">
      <c r="A57" s="13"/>
      <c r="B57" s="13"/>
      <c r="C57" s="13"/>
      <c r="D57" s="13"/>
      <c r="E57" s="13"/>
      <c r="F57" s="32"/>
    </row>
    <row r="60" spans="1:3" ht="15">
      <c r="A60" s="6"/>
      <c r="B60" s="6"/>
      <c r="C60" s="6"/>
    </row>
  </sheetData>
  <mergeCells count="7">
    <mergeCell ref="F41:F42"/>
    <mergeCell ref="A1:E1"/>
    <mergeCell ref="A41:A42"/>
    <mergeCell ref="B41:B42"/>
    <mergeCell ref="C41:C42"/>
    <mergeCell ref="D41:D42"/>
    <mergeCell ref="E41:E4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2013-05-29T07:56:38Z</cp:lastPrinted>
  <dcterms:created xsi:type="dcterms:W3CDTF">2011-10-17T12:30:43Z</dcterms:created>
  <dcterms:modified xsi:type="dcterms:W3CDTF">2014-02-25T11:10:24Z</dcterms:modified>
  <cp:category/>
  <cp:version/>
  <cp:contentType/>
  <cp:contentStatus/>
</cp:coreProperties>
</file>