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'Лист1'!$A$1:$G$60</definedName>
  </definedNames>
  <calcPr fullCalcOnLoad="1"/>
</workbook>
</file>

<file path=xl/sharedStrings.xml><?xml version="1.0" encoding="utf-8"?>
<sst xmlns="http://schemas.openxmlformats.org/spreadsheetml/2006/main" count="162" uniqueCount="108">
  <si>
    <t>Капитальный ремонт</t>
  </si>
  <si>
    <t>Начислено жильцам</t>
  </si>
  <si>
    <t>Текущий ремонт</t>
  </si>
  <si>
    <t>ООО "УК "Колтома"</t>
  </si>
  <si>
    <t>Коммунальные услуги</t>
  </si>
  <si>
    <t>Наименование услуги</t>
  </si>
  <si>
    <t>ГВС</t>
  </si>
  <si>
    <t>Отопление</t>
  </si>
  <si>
    <t>ХВС</t>
  </si>
  <si>
    <t>Водоотведение</t>
  </si>
  <si>
    <t>ул.30 лет Победы, д.68</t>
  </si>
  <si>
    <t>ИТОГО</t>
  </si>
  <si>
    <t>Оплачено населением</t>
  </si>
  <si>
    <t>Финансовый результат на 01.01.2013г.</t>
  </si>
  <si>
    <t>Фактическая экономия (+), перерасход (-)ст.6=ст.2-ст.4</t>
  </si>
  <si>
    <t>вознаграждение за услуги по управлению многоквартирным домом</t>
  </si>
  <si>
    <t>Отчет агента</t>
  </si>
  <si>
    <t xml:space="preserve">по денежным средствам,полученным в рамках договора </t>
  </si>
  <si>
    <t>по статье"Оплата Уполномоченному представителю МКД"</t>
  </si>
  <si>
    <t>за 2013 год.</t>
  </si>
  <si>
    <t>В рамках исполнения обязательств по агентскому договору за 2013 г.</t>
  </si>
  <si>
    <t>Агент (ООО "УК "Колтоиа") провел следующую работу:</t>
  </si>
  <si>
    <t>1. В 2013 году были получены платежи от собственников жилых помещений для</t>
  </si>
  <si>
    <t xml:space="preserve">    Принципала по статье "Оплата Уполномоченному представителю МКД"</t>
  </si>
  <si>
    <t>№ п\п</t>
  </si>
  <si>
    <t>год</t>
  </si>
  <si>
    <t>месяц</t>
  </si>
  <si>
    <t>сумма собранных средств,руб.</t>
  </si>
  <si>
    <t>1.</t>
  </si>
  <si>
    <t>январь</t>
  </si>
  <si>
    <t>2.</t>
  </si>
  <si>
    <t>февраль</t>
  </si>
  <si>
    <t>3.</t>
  </si>
  <si>
    <t>март</t>
  </si>
  <si>
    <t>4.</t>
  </si>
  <si>
    <t>апрель</t>
  </si>
  <si>
    <t>.5</t>
  </si>
  <si>
    <t>май</t>
  </si>
  <si>
    <t>.6</t>
  </si>
  <si>
    <t>июнь</t>
  </si>
  <si>
    <t>.7</t>
  </si>
  <si>
    <t>июль</t>
  </si>
  <si>
    <t>.8</t>
  </si>
  <si>
    <t>август</t>
  </si>
  <si>
    <t>.9</t>
  </si>
  <si>
    <t>сентябрь</t>
  </si>
  <si>
    <t>.10.</t>
  </si>
  <si>
    <t>октябрь</t>
  </si>
  <si>
    <t>11.</t>
  </si>
  <si>
    <t>ноябрь</t>
  </si>
  <si>
    <t>12.</t>
  </si>
  <si>
    <t>декабрь</t>
  </si>
  <si>
    <t>Итого:</t>
  </si>
  <si>
    <t>2.  Агентом (ООО "УК "Колтома") в 2013 году было начислено за услуги ,оказываемые собственникам</t>
  </si>
  <si>
    <t>сумма начисленных средств,руб.</t>
  </si>
  <si>
    <t>5.</t>
  </si>
  <si>
    <t>6.</t>
  </si>
  <si>
    <t>7.</t>
  </si>
  <si>
    <t>8.</t>
  </si>
  <si>
    <t>9.</t>
  </si>
  <si>
    <t>10.</t>
  </si>
  <si>
    <t>сумма вознаграждения,руб.</t>
  </si>
  <si>
    <t>Отчет принял</t>
  </si>
  <si>
    <t>Отчет сдал</t>
  </si>
  <si>
    <t>Уполномоченный представитель МКД</t>
  </si>
  <si>
    <t xml:space="preserve">                  ООО "УК "Колтома"</t>
  </si>
  <si>
    <t>31.12.2013г.</t>
  </si>
  <si>
    <t>Директор______________/Комолкина Т.П./</t>
  </si>
  <si>
    <t>с собственниками дома № 68 по ул.30 лет Победы</t>
  </si>
  <si>
    <t xml:space="preserve">    (далее Пермяков Иван Григорьевич с 01.01.-30.10.2013г,Федорова Надежда Ивановна с 01.11.-</t>
  </si>
  <si>
    <t xml:space="preserve">    31.12.2013г.    ) на сумму 42719-13 руб.(Сорок две тысячи семьсот девятнадцать  руб.13 коп.),в т.ч.</t>
  </si>
  <si>
    <t xml:space="preserve">    МКД Пермякову Ивану Григорьевичу с 01.01.-30.10.2013г,Федоровой Надежде Ивановне с 01.11.-)    </t>
  </si>
  <si>
    <t xml:space="preserve">    31.12.2013 39728-78 руб.(Тридцать девять тысяч семьсот двадцать восемь руб.78 коп.), в т.ч..</t>
  </si>
  <si>
    <t>3. Удержано вознаграждение Агента (ООО "УК "Колтома") на общую сумму 2990-35 руб.</t>
  </si>
  <si>
    <t xml:space="preserve">   ( Две тысячи девятьсот девяносто руб. 35 коп.), в т.ч..</t>
  </si>
  <si>
    <t xml:space="preserve">Пермяков Иван Григорьевич </t>
  </si>
  <si>
    <t>Федорова Надежда Ивановна</t>
  </si>
  <si>
    <t>__________________/Федорова Н.И./ .</t>
  </si>
  <si>
    <t>__________________/Пермяков И.Г./</t>
  </si>
  <si>
    <t xml:space="preserve">Финансовый отчет за  2013 год  МКД по адресу : </t>
  </si>
  <si>
    <t>Остаток средств капитального ремонта на 01.01.2013г.</t>
  </si>
  <si>
    <t>Остаток средств капитального ремонта на 01.01.2014г. При 100 % оплате</t>
  </si>
  <si>
    <t>Остаток средств текущего ремонта на 01.01.2014г. При 100 % оплате</t>
  </si>
  <si>
    <t>Остаток средств по капитальному и текущему ремонту  на 01.01.2014г. с учетом задолженности</t>
  </si>
  <si>
    <t>Дата выполнения работ</t>
  </si>
  <si>
    <t>За замену трубопровода ХВС в подвале</t>
  </si>
  <si>
    <t>Кадастровый паспорт на землю</t>
  </si>
  <si>
    <t>Восстановление подвального освещения</t>
  </si>
  <si>
    <t>Сбор средств уполномоченному представителю</t>
  </si>
  <si>
    <t>Электроэнергия ОДН</t>
  </si>
  <si>
    <t>УТВЕРЖДАЮ</t>
  </si>
  <si>
    <t>Директор ООО "УК"Колтома"</t>
  </si>
  <si>
    <t>______________________Т.П.Комолкина</t>
  </si>
  <si>
    <t>Задолженность (-),переплата (+) населения по начисленным платежам (за 2013г.)</t>
  </si>
  <si>
    <t>Содержание дома (без тек. ремонта) в том числе:</t>
  </si>
  <si>
    <t>Оплачено населением за 2013 год</t>
  </si>
  <si>
    <t>Начислено поставщиками за 2013 год</t>
  </si>
  <si>
    <t>Начислено населению за 2013 год</t>
  </si>
  <si>
    <t xml:space="preserve">Задолженность населения по статье "капитальный ремонт" на 31.12.2013г. </t>
  </si>
  <si>
    <t xml:space="preserve">Задолженность населения по статье "текущий ремонт" на 31.12.2013г. </t>
  </si>
  <si>
    <t>Остаток средств текущего ремонта на 01.01.2013г.</t>
  </si>
  <si>
    <t>Израсходовано всего, в том числе:</t>
  </si>
  <si>
    <t>Результат финансовой деятельности на конец периода</t>
  </si>
  <si>
    <t>Главный бухгалтер</t>
  </si>
  <si>
    <t>И.А. Костенкова</t>
  </si>
  <si>
    <t>Результат финансовой деятельности по коммунальным услугам на конец периода (без услуг по содержанию дома,текущего и капитального ремонта)</t>
  </si>
  <si>
    <t>Задолженность населения на конец периода (без учета задолженности по текущему и капитальному ремонту)</t>
  </si>
  <si>
    <t>Услуги по комплексной валке деревьев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</si>
</sst>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0"/>
      <name val="Arial Rounded MT Bold"/>
      <family val="2"/>
    </font>
    <font>
      <sz val="14"/>
      <name val="Arial Rounded MT Bold"/>
      <family val="2"/>
    </font>
    <font>
      <sz val="8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i/>
      <sz val="12"/>
      <name val="Arial Rounded MT Bold"/>
      <family val="2"/>
    </font>
    <font>
      <b/>
      <i/>
      <sz val="12"/>
      <color indexed="8"/>
      <name val="Arial Rounded MT Bold"/>
      <family val="2"/>
    </font>
    <font>
      <sz val="12"/>
      <color indexed="8"/>
      <name val="Arial Rounded MT Bold"/>
      <family val="2"/>
    </font>
    <font>
      <b/>
      <sz val="14"/>
      <name val="Arial Rounded MT Bold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4" fontId="8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3" fillId="0" borderId="12" xfId="18" applyNumberFormat="1" applyFont="1" applyBorder="1" applyAlignment="1">
      <alignment horizontal="center" vertical="center" wrapText="1"/>
      <protection/>
    </xf>
    <xf numFmtId="4" fontId="3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4" fillId="0" borderId="15" xfId="18" applyNumberFormat="1" applyFont="1" applyFill="1" applyAlignment="1">
      <alignment horizontal="center" vertical="center" wrapText="1"/>
      <protection/>
    </xf>
    <xf numFmtId="4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23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4" fontId="11" fillId="0" borderId="26" xfId="17" applyNumberFormat="1" applyFont="1" applyBorder="1" applyAlignment="1">
      <alignment horizontal="center" vertical="center" wrapText="1"/>
      <protection/>
    </xf>
    <xf numFmtId="4" fontId="11" fillId="0" borderId="27" xfId="17" applyNumberFormat="1" applyFont="1" applyBorder="1" applyAlignment="1">
      <alignment horizontal="center" vertical="center" wrapText="1"/>
      <protection/>
    </xf>
    <xf numFmtId="0" fontId="13" fillId="0" borderId="28" xfId="0" applyFont="1" applyBorder="1" applyAlignment="1">
      <alignment horizontal="right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53;&#1086;&#1074;&#1072;&#1103;%20&#1087;&#1072;&#1087;&#1082;&#1072;%20(2)\30%20&#1083;.&#1087;.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2">
          <cell r="D12">
            <v>242.17</v>
          </cell>
        </row>
        <row r="13">
          <cell r="D13">
            <v>3217.34</v>
          </cell>
        </row>
        <row r="16">
          <cell r="D16">
            <v>3459.51</v>
          </cell>
        </row>
        <row r="18">
          <cell r="D18">
            <v>226.59</v>
          </cell>
        </row>
        <row r="19">
          <cell r="D19">
            <v>3010.44</v>
          </cell>
        </row>
        <row r="22">
          <cell r="D22">
            <v>3237.03</v>
          </cell>
        </row>
        <row r="24">
          <cell r="D24">
            <v>200.97</v>
          </cell>
        </row>
        <row r="25">
          <cell r="D25">
            <v>2670.03</v>
          </cell>
        </row>
        <row r="28">
          <cell r="D28">
            <v>2871</v>
          </cell>
        </row>
        <row r="30">
          <cell r="D30">
            <v>241.98</v>
          </cell>
        </row>
        <row r="31">
          <cell r="D31">
            <v>3214.86</v>
          </cell>
        </row>
        <row r="34">
          <cell r="D34">
            <v>3456.84</v>
          </cell>
        </row>
        <row r="36">
          <cell r="D36">
            <v>212.29</v>
          </cell>
        </row>
        <row r="37">
          <cell r="D37">
            <v>2820.44</v>
          </cell>
        </row>
        <row r="40">
          <cell r="D40">
            <v>3032.73</v>
          </cell>
        </row>
        <row r="42">
          <cell r="D42">
            <v>215.51</v>
          </cell>
        </row>
        <row r="43">
          <cell r="D43">
            <v>2863.2</v>
          </cell>
        </row>
        <row r="46">
          <cell r="D46">
            <v>3078.71</v>
          </cell>
        </row>
        <row r="48">
          <cell r="D48">
            <v>267.08</v>
          </cell>
        </row>
        <row r="49">
          <cell r="D49">
            <v>3548.29</v>
          </cell>
        </row>
        <row r="52">
          <cell r="D52">
            <v>3815.37</v>
          </cell>
        </row>
        <row r="54">
          <cell r="D54">
            <v>208.58</v>
          </cell>
        </row>
        <row r="55">
          <cell r="D55">
            <v>2771.16</v>
          </cell>
        </row>
        <row r="58">
          <cell r="D58">
            <v>2979.74</v>
          </cell>
        </row>
        <row r="60">
          <cell r="D60">
            <v>260.23</v>
          </cell>
        </row>
        <row r="61">
          <cell r="D61">
            <v>3457.31</v>
          </cell>
        </row>
        <row r="64">
          <cell r="D64">
            <v>3717.54</v>
          </cell>
        </row>
        <row r="66">
          <cell r="D66">
            <v>234.45</v>
          </cell>
        </row>
        <row r="67">
          <cell r="D67">
            <v>3114.8</v>
          </cell>
        </row>
        <row r="70">
          <cell r="D70">
            <v>3349.25</v>
          </cell>
        </row>
        <row r="72">
          <cell r="D72">
            <v>400.74</v>
          </cell>
        </row>
        <row r="73">
          <cell r="D73">
            <v>5324.11</v>
          </cell>
        </row>
        <row r="76">
          <cell r="D76">
            <v>5724.849999999999</v>
          </cell>
        </row>
        <row r="78">
          <cell r="D78">
            <v>279.76</v>
          </cell>
        </row>
        <row r="79">
          <cell r="D79">
            <v>3716.8</v>
          </cell>
        </row>
        <row r="82">
          <cell r="D82">
            <v>3996.5600000000004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="75" zoomScaleSheetLayoutView="75" workbookViewId="0" topLeftCell="B37">
      <selection activeCell="A25" sqref="A25"/>
    </sheetView>
  </sheetViews>
  <sheetFormatPr defaultColWidth="9.00390625" defaultRowHeight="12.75"/>
  <cols>
    <col min="1" max="1" width="66.00390625" style="1" customWidth="1"/>
    <col min="2" max="2" width="15.00390625" style="1" customWidth="1"/>
    <col min="3" max="3" width="19.375" style="1" customWidth="1"/>
    <col min="4" max="5" width="15.875" style="1" customWidth="1"/>
    <col min="6" max="6" width="18.125" style="1" customWidth="1"/>
    <col min="7" max="7" width="15.875" style="1" customWidth="1"/>
    <col min="8" max="16384" width="9.125" style="1" customWidth="1"/>
  </cols>
  <sheetData>
    <row r="1" spans="1:7" ht="18.75" thickBot="1">
      <c r="A1" s="85" t="s">
        <v>3</v>
      </c>
      <c r="B1" s="85"/>
      <c r="C1" s="85"/>
      <c r="D1" s="85"/>
      <c r="E1" s="85"/>
      <c r="F1" s="85"/>
      <c r="G1" s="85"/>
    </row>
    <row r="2" spans="1:7" ht="18">
      <c r="A2" s="5"/>
      <c r="B2" s="5"/>
      <c r="C2" s="13"/>
      <c r="D2" s="93" t="s">
        <v>90</v>
      </c>
      <c r="E2" s="93"/>
      <c r="F2" s="93"/>
      <c r="G2" s="93"/>
    </row>
    <row r="3" spans="1:7" ht="25.5" customHeight="1">
      <c r="A3" s="5"/>
      <c r="B3" s="5"/>
      <c r="C3" s="13"/>
      <c r="D3" s="57" t="s">
        <v>91</v>
      </c>
      <c r="E3" s="57"/>
      <c r="F3" s="57"/>
      <c r="G3" s="57"/>
    </row>
    <row r="4" spans="1:7" ht="22.5" customHeight="1">
      <c r="A4" s="5"/>
      <c r="B4" s="5"/>
      <c r="C4" s="57" t="s">
        <v>92</v>
      </c>
      <c r="D4" s="57"/>
      <c r="E4" s="57"/>
      <c r="F4" s="57"/>
      <c r="G4" s="57"/>
    </row>
    <row r="5" spans="1:7" ht="15">
      <c r="A5" s="3"/>
      <c r="B5" s="3"/>
      <c r="C5" s="3"/>
      <c r="D5" s="3"/>
      <c r="E5" s="4"/>
      <c r="F5" s="4"/>
      <c r="G5" s="4"/>
    </row>
    <row r="6" spans="1:6" s="30" customFormat="1" ht="18" customHeight="1">
      <c r="A6" s="58" t="s">
        <v>79</v>
      </c>
      <c r="B6" s="58"/>
      <c r="C6" s="29"/>
      <c r="D6" s="29"/>
      <c r="E6" s="29"/>
      <c r="F6" s="29"/>
    </row>
    <row r="7" spans="1:7" s="30" customFormat="1" ht="18">
      <c r="A7" s="31" t="s">
        <v>10</v>
      </c>
      <c r="B7" s="31"/>
      <c r="C7" s="31"/>
      <c r="D7" s="31"/>
      <c r="E7" s="31"/>
      <c r="F7" s="31"/>
      <c r="G7" s="32"/>
    </row>
    <row r="8" spans="1:7" s="15" customFormat="1" ht="15">
      <c r="A8" s="16"/>
      <c r="B8" s="16"/>
      <c r="C8" s="16"/>
      <c r="D8" s="16"/>
      <c r="E8" s="16"/>
      <c r="F8" s="16"/>
      <c r="G8" s="17"/>
    </row>
    <row r="9" spans="1:3" s="15" customFormat="1" ht="15.75" thickBot="1">
      <c r="A9" s="33" t="s">
        <v>0</v>
      </c>
      <c r="B9" s="18"/>
      <c r="C9" s="19"/>
    </row>
    <row r="10" spans="1:3" s="15" customFormat="1" ht="27.75" customHeight="1">
      <c r="A10" s="34" t="s">
        <v>80</v>
      </c>
      <c r="B10" s="42" t="s">
        <v>84</v>
      </c>
      <c r="C10" s="43">
        <v>-194461.96</v>
      </c>
    </row>
    <row r="11" spans="1:3" s="15" customFormat="1" ht="15">
      <c r="A11" s="35" t="s">
        <v>1</v>
      </c>
      <c r="B11" s="20"/>
      <c r="C11" s="44">
        <v>236906.85</v>
      </c>
    </row>
    <row r="12" spans="1:3" s="15" customFormat="1" ht="17.25" customHeight="1">
      <c r="A12" s="35" t="s">
        <v>101</v>
      </c>
      <c r="B12" s="20"/>
      <c r="C12" s="45">
        <f>SUM(C13:C14)</f>
        <v>132559</v>
      </c>
    </row>
    <row r="13" spans="1:3" s="15" customFormat="1" ht="15">
      <c r="A13" s="36" t="s">
        <v>85</v>
      </c>
      <c r="B13" s="21">
        <v>41443</v>
      </c>
      <c r="C13" s="46">
        <v>132339</v>
      </c>
    </row>
    <row r="14" spans="1:3" s="15" customFormat="1" ht="15">
      <c r="A14" s="36" t="s">
        <v>86</v>
      </c>
      <c r="B14" s="21">
        <v>41362</v>
      </c>
      <c r="C14" s="46">
        <v>220</v>
      </c>
    </row>
    <row r="15" spans="1:3" s="15" customFormat="1" ht="30">
      <c r="A15" s="35" t="s">
        <v>81</v>
      </c>
      <c r="B15" s="20"/>
      <c r="C15" s="47">
        <f>C10+C11-C12</f>
        <v>-90114.10999999999</v>
      </c>
    </row>
    <row r="16" spans="1:3" s="15" customFormat="1" ht="19.5" customHeight="1">
      <c r="A16" s="41" t="s">
        <v>12</v>
      </c>
      <c r="B16" s="22"/>
      <c r="C16" s="23">
        <f>C11-C17</f>
        <v>229117.64</v>
      </c>
    </row>
    <row r="17" spans="1:3" s="15" customFormat="1" ht="30.75" thickBot="1">
      <c r="A17" s="37" t="s">
        <v>98</v>
      </c>
      <c r="B17" s="24"/>
      <c r="C17" s="25">
        <v>7789.21</v>
      </c>
    </row>
    <row r="18" spans="1:3" s="15" customFormat="1" ht="15">
      <c r="A18" s="38"/>
      <c r="B18" s="17"/>
      <c r="C18" s="26"/>
    </row>
    <row r="19" spans="1:3" s="15" customFormat="1" ht="15.75" thickBot="1">
      <c r="A19" s="33" t="s">
        <v>2</v>
      </c>
      <c r="B19" s="18"/>
      <c r="C19" s="19"/>
    </row>
    <row r="20" spans="1:3" s="15" customFormat="1" ht="15">
      <c r="A20" s="34" t="s">
        <v>100</v>
      </c>
      <c r="B20" s="42"/>
      <c r="C20" s="43">
        <v>-67892.26</v>
      </c>
    </row>
    <row r="21" spans="1:3" s="15" customFormat="1" ht="15">
      <c r="A21" s="35" t="s">
        <v>1</v>
      </c>
      <c r="B21" s="20"/>
      <c r="C21" s="44">
        <v>79061.16</v>
      </c>
    </row>
    <row r="22" spans="1:3" s="14" customFormat="1" ht="20.25" customHeight="1">
      <c r="A22" s="35" t="s">
        <v>101</v>
      </c>
      <c r="B22" s="20"/>
      <c r="C22" s="45">
        <f>SUM(C23:C24)</f>
        <v>23994</v>
      </c>
    </row>
    <row r="23" spans="1:3" s="15" customFormat="1" ht="15">
      <c r="A23" s="36" t="s">
        <v>87</v>
      </c>
      <c r="B23" s="21">
        <v>41323</v>
      </c>
      <c r="C23" s="46">
        <v>17486</v>
      </c>
    </row>
    <row r="24" spans="1:3" s="15" customFormat="1" ht="15">
      <c r="A24" s="36" t="s">
        <v>107</v>
      </c>
      <c r="B24" s="21">
        <v>41610</v>
      </c>
      <c r="C24" s="46">
        <v>6508</v>
      </c>
    </row>
    <row r="25" spans="1:3" s="15" customFormat="1" ht="33" customHeight="1">
      <c r="A25" s="35" t="s">
        <v>82</v>
      </c>
      <c r="B25" s="20"/>
      <c r="C25" s="47">
        <f>C20+C21-C22</f>
        <v>-12825.099999999991</v>
      </c>
    </row>
    <row r="26" spans="1:3" s="15" customFormat="1" ht="20.25" customHeight="1">
      <c r="A26" s="41" t="s">
        <v>12</v>
      </c>
      <c r="B26" s="22"/>
      <c r="C26" s="23">
        <f>C21-C27</f>
        <v>76403.42</v>
      </c>
    </row>
    <row r="27" spans="1:3" s="15" customFormat="1" ht="30.75" thickBot="1">
      <c r="A27" s="37" t="s">
        <v>99</v>
      </c>
      <c r="B27" s="24"/>
      <c r="C27" s="25">
        <v>2657.74</v>
      </c>
    </row>
    <row r="28" spans="1:3" s="15" customFormat="1" ht="15.75" thickBot="1">
      <c r="A28" s="39"/>
      <c r="B28" s="27"/>
      <c r="C28" s="19"/>
    </row>
    <row r="29" spans="1:3" s="15" customFormat="1" ht="30" customHeight="1">
      <c r="A29" s="89" t="s">
        <v>83</v>
      </c>
      <c r="B29" s="69"/>
      <c r="C29" s="91">
        <f>C15+C25-C17-C27</f>
        <v>-113386.15999999999</v>
      </c>
    </row>
    <row r="30" spans="1:3" s="15" customFormat="1" ht="15.75" thickBot="1">
      <c r="A30" s="90"/>
      <c r="B30" s="70"/>
      <c r="C30" s="92"/>
    </row>
    <row r="31" spans="1:4" s="15" customFormat="1" ht="23.25" customHeight="1">
      <c r="A31" s="40" t="s">
        <v>4</v>
      </c>
      <c r="B31" s="16"/>
      <c r="C31" s="16"/>
      <c r="D31" s="16"/>
    </row>
    <row r="32" spans="1:4" s="15" customFormat="1" ht="15">
      <c r="A32" s="40"/>
      <c r="B32" s="16"/>
      <c r="C32" s="16"/>
      <c r="D32" s="16"/>
    </row>
    <row r="33" spans="1:4" s="15" customFormat="1" ht="15">
      <c r="A33" s="40" t="s">
        <v>13</v>
      </c>
      <c r="B33" s="16"/>
      <c r="C33" s="28">
        <v>162210.78</v>
      </c>
      <c r="D33" s="16"/>
    </row>
    <row r="34" spans="1:4" s="15" customFormat="1" ht="15">
      <c r="A34" s="40"/>
      <c r="B34" s="16"/>
      <c r="C34" s="16"/>
      <c r="D34" s="16"/>
    </row>
    <row r="35" spans="1:7" s="14" customFormat="1" ht="15">
      <c r="A35" s="78">
        <v>1</v>
      </c>
      <c r="B35" s="79"/>
      <c r="C35" s="20">
        <v>2</v>
      </c>
      <c r="D35" s="20">
        <v>3</v>
      </c>
      <c r="E35" s="20">
        <v>4</v>
      </c>
      <c r="F35" s="20">
        <v>5</v>
      </c>
      <c r="G35" s="20">
        <v>6</v>
      </c>
    </row>
    <row r="36" spans="1:7" s="15" customFormat="1" ht="15" customHeight="1">
      <c r="A36" s="80" t="s">
        <v>5</v>
      </c>
      <c r="B36" s="81"/>
      <c r="C36" s="86" t="s">
        <v>97</v>
      </c>
      <c r="D36" s="87" t="s">
        <v>95</v>
      </c>
      <c r="E36" s="87" t="s">
        <v>96</v>
      </c>
      <c r="F36" s="88" t="s">
        <v>93</v>
      </c>
      <c r="G36" s="87" t="s">
        <v>14</v>
      </c>
    </row>
    <row r="37" spans="1:7" s="50" customFormat="1" ht="75.75" customHeight="1">
      <c r="A37" s="82"/>
      <c r="B37" s="83"/>
      <c r="C37" s="87"/>
      <c r="D37" s="87"/>
      <c r="E37" s="87"/>
      <c r="F37" s="88"/>
      <c r="G37" s="87"/>
    </row>
    <row r="38" spans="1:7" s="50" customFormat="1" ht="15">
      <c r="A38" s="77" t="s">
        <v>6</v>
      </c>
      <c r="B38" s="56"/>
      <c r="C38" s="52">
        <v>230378.64</v>
      </c>
      <c r="D38" s="52">
        <f>C38+F38</f>
        <v>221305.71000000002</v>
      </c>
      <c r="E38" s="52">
        <v>250082.59</v>
      </c>
      <c r="F38" s="52">
        <v>-9072.93</v>
      </c>
      <c r="G38" s="52">
        <f>C38-E38</f>
        <v>-19703.949999999983</v>
      </c>
    </row>
    <row r="39" spans="1:7" s="50" customFormat="1" ht="15">
      <c r="A39" s="77" t="s">
        <v>7</v>
      </c>
      <c r="B39" s="56"/>
      <c r="C39" s="52">
        <v>644737.31</v>
      </c>
      <c r="D39" s="52">
        <f aca="true" t="shared" si="0" ref="D39:D44">C39+F39</f>
        <v>619219.4500000001</v>
      </c>
      <c r="E39" s="53">
        <v>627918.3</v>
      </c>
      <c r="F39" s="52">
        <v>-25517.86</v>
      </c>
      <c r="G39" s="52">
        <f aca="true" t="shared" si="1" ref="G39:G44">C39-E39</f>
        <v>16819.01000000001</v>
      </c>
    </row>
    <row r="40" spans="1:7" s="50" customFormat="1" ht="15">
      <c r="A40" s="77" t="s">
        <v>8</v>
      </c>
      <c r="B40" s="56"/>
      <c r="C40" s="52">
        <v>86657.89</v>
      </c>
      <c r="D40" s="52">
        <f t="shared" si="0"/>
        <v>83538.45</v>
      </c>
      <c r="E40" s="52">
        <v>87829.22</v>
      </c>
      <c r="F40" s="52">
        <v>-3119.44</v>
      </c>
      <c r="G40" s="52">
        <f t="shared" si="1"/>
        <v>-1171.3300000000017</v>
      </c>
    </row>
    <row r="41" spans="1:7" s="50" customFormat="1" ht="15">
      <c r="A41" s="77" t="s">
        <v>9</v>
      </c>
      <c r="B41" s="56"/>
      <c r="C41" s="52">
        <v>99448.31</v>
      </c>
      <c r="D41" s="52">
        <f t="shared" si="0"/>
        <v>95407.5</v>
      </c>
      <c r="E41" s="52">
        <v>88734.88</v>
      </c>
      <c r="F41" s="52">
        <v>-4040.81</v>
      </c>
      <c r="G41" s="52">
        <f t="shared" si="1"/>
        <v>10713.429999999993</v>
      </c>
    </row>
    <row r="42" spans="1:7" s="50" customFormat="1" ht="15">
      <c r="A42" s="77" t="s">
        <v>94</v>
      </c>
      <c r="B42" s="56"/>
      <c r="C42" s="52">
        <v>498676.8</v>
      </c>
      <c r="D42" s="52">
        <f t="shared" si="0"/>
        <v>483350.62</v>
      </c>
      <c r="E42" s="52">
        <v>498676.8</v>
      </c>
      <c r="F42" s="52">
        <v>-15326.18</v>
      </c>
      <c r="G42" s="52">
        <f t="shared" si="1"/>
        <v>0</v>
      </c>
    </row>
    <row r="43" spans="1:7" s="50" customFormat="1" ht="33" customHeight="1">
      <c r="A43" s="77" t="s">
        <v>15</v>
      </c>
      <c r="B43" s="56"/>
      <c r="C43" s="49">
        <v>68279.62</v>
      </c>
      <c r="D43" s="52"/>
      <c r="E43" s="52">
        <f>C43</f>
        <v>68279.62</v>
      </c>
      <c r="F43" s="52"/>
      <c r="G43" s="52">
        <f t="shared" si="1"/>
        <v>0</v>
      </c>
    </row>
    <row r="44" spans="1:7" s="50" customFormat="1" ht="15">
      <c r="A44" s="77" t="s">
        <v>89</v>
      </c>
      <c r="B44" s="56"/>
      <c r="C44" s="54">
        <v>33932.33</v>
      </c>
      <c r="D44" s="52">
        <f t="shared" si="0"/>
        <v>32554.33</v>
      </c>
      <c r="E44" s="52">
        <f>C44</f>
        <v>33932.33</v>
      </c>
      <c r="F44" s="52">
        <v>-1378</v>
      </c>
      <c r="G44" s="52">
        <f t="shared" si="1"/>
        <v>0</v>
      </c>
    </row>
    <row r="45" spans="1:7" s="50" customFormat="1" ht="15">
      <c r="A45" s="77" t="s">
        <v>88</v>
      </c>
      <c r="B45" s="56"/>
      <c r="C45" s="53">
        <v>42278.4</v>
      </c>
      <c r="D45" s="52">
        <v>42719.13</v>
      </c>
      <c r="E45" s="52">
        <v>42719.13</v>
      </c>
      <c r="F45" s="52"/>
      <c r="G45" s="52"/>
    </row>
    <row r="46" spans="1:7" s="60" customFormat="1" ht="21" customHeight="1">
      <c r="A46" s="71" t="s">
        <v>11</v>
      </c>
      <c r="B46" s="72"/>
      <c r="C46" s="59">
        <f>SUM(C38:C45)-C43</f>
        <v>1636109.6800000002</v>
      </c>
      <c r="D46" s="59">
        <f>SUM(D38:D45)-D43</f>
        <v>1578095.19</v>
      </c>
      <c r="E46" s="59">
        <f>SUM(E38:E45)-E43</f>
        <v>1629893.25</v>
      </c>
      <c r="F46" s="59">
        <f>SUM(F38:F45)-F43</f>
        <v>-58455.22</v>
      </c>
      <c r="G46" s="59">
        <f>SUM(G38:G45)-G43</f>
        <v>6657.160000000018</v>
      </c>
    </row>
    <row r="47" spans="1:7" s="50" customFormat="1" ht="15">
      <c r="A47" s="73"/>
      <c r="B47" s="74"/>
      <c r="C47" s="52"/>
      <c r="D47" s="52"/>
      <c r="E47" s="52"/>
      <c r="F47" s="52"/>
      <c r="G47" s="52"/>
    </row>
    <row r="48" spans="1:7" s="14" customFormat="1" ht="30" customHeight="1">
      <c r="A48" s="75" t="s">
        <v>106</v>
      </c>
      <c r="B48" s="76"/>
      <c r="C48" s="61"/>
      <c r="D48" s="61"/>
      <c r="E48" s="61"/>
      <c r="F48" s="61"/>
      <c r="G48" s="62">
        <f>F46</f>
        <v>-58455.22</v>
      </c>
    </row>
    <row r="49" spans="1:7" s="14" customFormat="1" ht="51" customHeight="1">
      <c r="A49" s="65" t="s">
        <v>105</v>
      </c>
      <c r="B49" s="66"/>
      <c r="C49" s="20"/>
      <c r="D49" s="20"/>
      <c r="E49" s="61"/>
      <c r="F49" s="61"/>
      <c r="G49" s="62">
        <f>C33+G46+G48-F45-F42</f>
        <v>125738.9</v>
      </c>
    </row>
    <row r="50" spans="1:7" s="14" customFormat="1" ht="15">
      <c r="A50" s="63"/>
      <c r="B50" s="51"/>
      <c r="C50" s="20"/>
      <c r="D50" s="20"/>
      <c r="E50" s="61"/>
      <c r="F50" s="61"/>
      <c r="G50" s="62"/>
    </row>
    <row r="51" spans="1:7" s="18" customFormat="1" ht="21" customHeight="1">
      <c r="A51" s="67" t="s">
        <v>102</v>
      </c>
      <c r="B51" s="68"/>
      <c r="C51" s="64"/>
      <c r="D51" s="64"/>
      <c r="E51" s="64"/>
      <c r="F51" s="64"/>
      <c r="G51" s="48">
        <f>C29+C33+G46+G48</f>
        <v>-2973.439999999973</v>
      </c>
    </row>
    <row r="52" ht="30" customHeight="1"/>
    <row r="53" spans="1:7" s="55" customFormat="1" ht="18">
      <c r="A53" s="55" t="s">
        <v>103</v>
      </c>
      <c r="F53" s="84" t="s">
        <v>104</v>
      </c>
      <c r="G53" s="84"/>
    </row>
    <row r="54" spans="1:4" ht="15">
      <c r="A54" s="2"/>
      <c r="B54" s="2"/>
      <c r="C54" s="2"/>
      <c r="D54" s="2"/>
    </row>
  </sheetData>
  <mergeCells count="29">
    <mergeCell ref="D2:G2"/>
    <mergeCell ref="A36:B37"/>
    <mergeCell ref="F53:G53"/>
    <mergeCell ref="A1:G1"/>
    <mergeCell ref="C36:C37"/>
    <mergeCell ref="D36:D37"/>
    <mergeCell ref="E36:E37"/>
    <mergeCell ref="F36:F37"/>
    <mergeCell ref="G36:G37"/>
    <mergeCell ref="A29:A30"/>
    <mergeCell ref="C29:C30"/>
    <mergeCell ref="D3:G3"/>
    <mergeCell ref="C4:G4"/>
    <mergeCell ref="A6:B6"/>
    <mergeCell ref="A35:B35"/>
    <mergeCell ref="A38:B38"/>
    <mergeCell ref="A39:B39"/>
    <mergeCell ref="A40:B40"/>
    <mergeCell ref="A41:B41"/>
    <mergeCell ref="A49:B49"/>
    <mergeCell ref="A51:B51"/>
    <mergeCell ref="B29:B30"/>
    <mergeCell ref="A46:B46"/>
    <mergeCell ref="A47:B47"/>
    <mergeCell ref="A48:B48"/>
    <mergeCell ref="A42:B42"/>
    <mergeCell ref="A43:B43"/>
    <mergeCell ref="A44:B44"/>
    <mergeCell ref="A45:B4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22">
      <selection activeCell="E65" sqref="E65"/>
    </sheetView>
  </sheetViews>
  <sheetFormatPr defaultColWidth="9.00390625" defaultRowHeight="12.75"/>
  <cols>
    <col min="9" max="9" width="27.75390625" style="0" customWidth="1"/>
  </cols>
  <sheetData>
    <row r="1" spans="2:6" ht="12.75">
      <c r="B1" s="6"/>
      <c r="C1" s="6"/>
      <c r="D1" s="6" t="s">
        <v>16</v>
      </c>
      <c r="E1" s="6"/>
      <c r="F1" s="6"/>
    </row>
    <row r="2" spans="2:6" ht="12.75">
      <c r="B2" s="6" t="s">
        <v>17</v>
      </c>
      <c r="C2" s="6"/>
      <c r="D2" s="6"/>
      <c r="E2" s="6"/>
      <c r="F2" s="6"/>
    </row>
    <row r="3" spans="2:6" ht="12.75">
      <c r="B3" s="6" t="s">
        <v>68</v>
      </c>
      <c r="C3" s="6"/>
      <c r="D3" s="6"/>
      <c r="E3" s="6"/>
      <c r="F3" s="6"/>
    </row>
    <row r="4" spans="2:6" ht="12.75">
      <c r="B4" s="6" t="s">
        <v>18</v>
      </c>
      <c r="C4" s="6"/>
      <c r="D4" s="6"/>
      <c r="E4" s="6"/>
      <c r="F4" s="6"/>
    </row>
    <row r="5" spans="2:6" ht="12.75">
      <c r="B5" s="6" t="s">
        <v>19</v>
      </c>
      <c r="C5" s="6"/>
      <c r="D5" s="6"/>
      <c r="E5" s="6"/>
      <c r="F5" s="6"/>
    </row>
    <row r="6" spans="2:6" ht="12.75">
      <c r="B6" s="6"/>
      <c r="C6" s="6"/>
      <c r="D6" s="6"/>
      <c r="E6" s="6"/>
      <c r="F6" s="6"/>
    </row>
    <row r="7" spans="2:6" ht="12.75">
      <c r="B7" s="6"/>
      <c r="C7" s="6"/>
      <c r="D7" s="6"/>
      <c r="E7" s="6"/>
      <c r="F7" s="6"/>
    </row>
    <row r="8" spans="2:6" ht="12.75">
      <c r="B8" s="6" t="s">
        <v>20</v>
      </c>
      <c r="C8" s="6"/>
      <c r="D8" s="6"/>
      <c r="E8" s="6"/>
      <c r="F8" s="6"/>
    </row>
    <row r="9" spans="2:6" ht="12.75">
      <c r="B9" s="6" t="s">
        <v>21</v>
      </c>
      <c r="C9" s="6"/>
      <c r="D9" s="6"/>
      <c r="E9" s="6"/>
      <c r="F9" s="6"/>
    </row>
    <row r="10" spans="2:6" ht="12.75">
      <c r="B10" s="6"/>
      <c r="C10" s="6"/>
      <c r="D10" s="6"/>
      <c r="E10" s="6"/>
      <c r="F10" s="6"/>
    </row>
    <row r="11" spans="1:6" ht="12.75">
      <c r="A11" s="6" t="s">
        <v>22</v>
      </c>
      <c r="B11" s="6"/>
      <c r="C11" s="6"/>
      <c r="D11" s="6"/>
      <c r="E11" s="6"/>
      <c r="F11" s="6"/>
    </row>
    <row r="12" spans="1:6" ht="12.75">
      <c r="A12" s="6" t="s">
        <v>23</v>
      </c>
      <c r="B12" s="6"/>
      <c r="C12" s="6"/>
      <c r="D12" s="6"/>
      <c r="E12" s="6"/>
      <c r="F12" s="6"/>
    </row>
    <row r="13" spans="1:6" ht="12.75">
      <c r="A13" s="6" t="s">
        <v>69</v>
      </c>
      <c r="B13" s="6"/>
      <c r="C13" s="6"/>
      <c r="D13" s="6"/>
      <c r="E13" s="6"/>
      <c r="F13" s="6"/>
    </row>
    <row r="14" spans="1:6" ht="12.75">
      <c r="A14" s="6" t="s">
        <v>70</v>
      </c>
      <c r="B14" s="6"/>
      <c r="C14" s="6"/>
      <c r="D14" s="6"/>
      <c r="E14" s="6"/>
      <c r="F14" s="6"/>
    </row>
    <row r="15" spans="2:6" ht="12.75">
      <c r="B15" s="6"/>
      <c r="C15" s="6"/>
      <c r="D15" s="6"/>
      <c r="E15" s="6"/>
      <c r="F15" s="6"/>
    </row>
    <row r="16" spans="2:6" ht="63.75">
      <c r="B16" s="7" t="s">
        <v>24</v>
      </c>
      <c r="C16" s="7" t="s">
        <v>25</v>
      </c>
      <c r="D16" s="7" t="s">
        <v>26</v>
      </c>
      <c r="E16" s="8" t="s">
        <v>27</v>
      </c>
      <c r="F16" s="6"/>
    </row>
    <row r="17" spans="2:6" ht="12.75">
      <c r="B17" s="7" t="s">
        <v>28</v>
      </c>
      <c r="C17" s="7">
        <v>2013</v>
      </c>
      <c r="D17" s="7" t="s">
        <v>29</v>
      </c>
      <c r="E17" s="9">
        <f>'[1]TDSheet'!$D$16</f>
        <v>3459.51</v>
      </c>
      <c r="F17" s="6"/>
    </row>
    <row r="18" spans="2:6" ht="12.75">
      <c r="B18" s="7" t="s">
        <v>30</v>
      </c>
      <c r="C18" s="7"/>
      <c r="D18" s="7" t="s">
        <v>31</v>
      </c>
      <c r="E18" s="9">
        <f>'[1]TDSheet'!$D$22</f>
        <v>3237.03</v>
      </c>
      <c r="F18" s="6"/>
    </row>
    <row r="19" spans="2:6" ht="12.75">
      <c r="B19" s="7" t="s">
        <v>32</v>
      </c>
      <c r="C19" s="7"/>
      <c r="D19" s="7" t="s">
        <v>33</v>
      </c>
      <c r="E19" s="9">
        <f>'[1]TDSheet'!$D$28</f>
        <v>2871</v>
      </c>
      <c r="F19" s="6"/>
    </row>
    <row r="20" spans="2:6" ht="12.75">
      <c r="B20" s="7" t="s">
        <v>34</v>
      </c>
      <c r="C20" s="7"/>
      <c r="D20" s="7" t="s">
        <v>35</v>
      </c>
      <c r="E20" s="9">
        <f>'[1]TDSheet'!$D$34</f>
        <v>3456.84</v>
      </c>
      <c r="F20" s="6"/>
    </row>
    <row r="21" spans="2:6" ht="12.75">
      <c r="B21" s="7" t="s">
        <v>36</v>
      </c>
      <c r="C21" s="7"/>
      <c r="D21" s="7" t="s">
        <v>37</v>
      </c>
      <c r="E21" s="9">
        <f>'[1]TDSheet'!$D$40</f>
        <v>3032.73</v>
      </c>
      <c r="F21" s="6"/>
    </row>
    <row r="22" spans="2:6" ht="12.75">
      <c r="B22" s="7" t="s">
        <v>38</v>
      </c>
      <c r="C22" s="7"/>
      <c r="D22" s="7" t="s">
        <v>39</v>
      </c>
      <c r="E22" s="9">
        <f>'[1]TDSheet'!$D$46</f>
        <v>3078.71</v>
      </c>
      <c r="F22" s="6"/>
    </row>
    <row r="23" spans="2:6" ht="12.75">
      <c r="B23" s="7" t="s">
        <v>40</v>
      </c>
      <c r="C23" s="7"/>
      <c r="D23" s="7" t="s">
        <v>41</v>
      </c>
      <c r="E23" s="9">
        <f>'[1]TDSheet'!$D$52</f>
        <v>3815.37</v>
      </c>
      <c r="F23" s="6"/>
    </row>
    <row r="24" spans="2:6" ht="12.75">
      <c r="B24" s="7" t="s">
        <v>42</v>
      </c>
      <c r="C24" s="7"/>
      <c r="D24" s="7" t="s">
        <v>43</v>
      </c>
      <c r="E24" s="9">
        <f>'[1]TDSheet'!$D$58</f>
        <v>2979.74</v>
      </c>
      <c r="F24" s="6"/>
    </row>
    <row r="25" spans="2:6" ht="12.75">
      <c r="B25" s="7" t="s">
        <v>44</v>
      </c>
      <c r="C25" s="7"/>
      <c r="D25" s="7" t="s">
        <v>45</v>
      </c>
      <c r="E25" s="9">
        <f>'[1]TDSheet'!$D$64</f>
        <v>3717.54</v>
      </c>
      <c r="F25" s="6"/>
    </row>
    <row r="26" spans="2:6" ht="12.75">
      <c r="B26" s="7" t="s">
        <v>46</v>
      </c>
      <c r="C26" s="7"/>
      <c r="D26" s="7" t="s">
        <v>47</v>
      </c>
      <c r="E26" s="9">
        <f>'[1]TDSheet'!$D$70</f>
        <v>3349.25</v>
      </c>
      <c r="F26" s="6"/>
    </row>
    <row r="27" spans="2:6" ht="12.75">
      <c r="B27" s="7" t="s">
        <v>48</v>
      </c>
      <c r="C27" s="7"/>
      <c r="D27" s="7" t="s">
        <v>49</v>
      </c>
      <c r="E27" s="9">
        <f>'[1]TDSheet'!$D$76</f>
        <v>5724.849999999999</v>
      </c>
      <c r="F27" s="6"/>
    </row>
    <row r="28" spans="2:6" ht="12.75">
      <c r="B28" s="7" t="s">
        <v>50</v>
      </c>
      <c r="C28" s="7"/>
      <c r="D28" s="7" t="s">
        <v>51</v>
      </c>
      <c r="E28" s="9">
        <f>'[1]TDSheet'!$D$82</f>
        <v>3996.5600000000004</v>
      </c>
      <c r="F28" s="6"/>
    </row>
    <row r="29" spans="2:6" ht="12.75">
      <c r="B29" s="7" t="s">
        <v>52</v>
      </c>
      <c r="C29" s="7"/>
      <c r="D29" s="7"/>
      <c r="E29" s="9">
        <f>SUM(E17:E28)</f>
        <v>42719.13</v>
      </c>
      <c r="F29" s="6"/>
    </row>
    <row r="30" spans="2:6" ht="12.75">
      <c r="B30" s="6"/>
      <c r="C30" s="6"/>
      <c r="D30" s="6"/>
      <c r="E30" s="10"/>
      <c r="F30" s="6"/>
    </row>
    <row r="31" spans="1:6" ht="12.75">
      <c r="A31" s="6" t="s">
        <v>53</v>
      </c>
      <c r="B31" s="6"/>
      <c r="C31" s="6"/>
      <c r="D31" s="6"/>
      <c r="E31" s="6"/>
      <c r="F31" s="6"/>
    </row>
    <row r="32" spans="1:6" ht="12.75">
      <c r="A32" s="6" t="s">
        <v>71</v>
      </c>
      <c r="B32" s="6"/>
      <c r="C32" s="6"/>
      <c r="D32" s="6"/>
      <c r="E32" s="6"/>
      <c r="F32" s="6"/>
    </row>
    <row r="33" spans="1:6" ht="12.75">
      <c r="A33" s="6" t="s">
        <v>72</v>
      </c>
      <c r="B33" s="6"/>
      <c r="C33" s="6"/>
      <c r="D33" s="6"/>
      <c r="E33" s="6"/>
      <c r="F33" s="6"/>
    </row>
    <row r="34" spans="2:6" ht="63.75">
      <c r="B34" s="7" t="s">
        <v>24</v>
      </c>
      <c r="C34" s="7" t="s">
        <v>25</v>
      </c>
      <c r="D34" s="7" t="s">
        <v>26</v>
      </c>
      <c r="E34" s="8" t="s">
        <v>54</v>
      </c>
      <c r="F34" s="6"/>
    </row>
    <row r="35" spans="2:6" ht="12.75">
      <c r="B35" s="7" t="s">
        <v>28</v>
      </c>
      <c r="C35" s="7">
        <v>2013</v>
      </c>
      <c r="D35" s="7" t="s">
        <v>29</v>
      </c>
      <c r="E35" s="11">
        <f>'[1]TDSheet'!$D$13</f>
        <v>3217.34</v>
      </c>
      <c r="F35" s="6"/>
    </row>
    <row r="36" spans="2:6" ht="12.75">
      <c r="B36" s="7" t="s">
        <v>30</v>
      </c>
      <c r="C36" s="7"/>
      <c r="D36" s="7" t="s">
        <v>31</v>
      </c>
      <c r="E36" s="11">
        <f>'[1]TDSheet'!$D$19</f>
        <v>3010.44</v>
      </c>
      <c r="F36" s="6"/>
    </row>
    <row r="37" spans="2:6" ht="12.75">
      <c r="B37" s="7" t="s">
        <v>32</v>
      </c>
      <c r="C37" s="7"/>
      <c r="D37" s="7" t="s">
        <v>33</v>
      </c>
      <c r="E37" s="11">
        <f>'[1]TDSheet'!$D$25</f>
        <v>2670.03</v>
      </c>
      <c r="F37" s="6"/>
    </row>
    <row r="38" spans="2:6" ht="12.75">
      <c r="B38" s="7" t="s">
        <v>34</v>
      </c>
      <c r="C38" s="7"/>
      <c r="D38" s="7" t="s">
        <v>35</v>
      </c>
      <c r="E38" s="11">
        <f>'[1]TDSheet'!$D$31</f>
        <v>3214.86</v>
      </c>
      <c r="F38" s="6"/>
    </row>
    <row r="39" spans="2:6" ht="12.75">
      <c r="B39" s="7" t="s">
        <v>55</v>
      </c>
      <c r="C39" s="7"/>
      <c r="D39" s="7" t="s">
        <v>37</v>
      </c>
      <c r="E39" s="11">
        <f>'[1]TDSheet'!$D$37</f>
        <v>2820.44</v>
      </c>
      <c r="F39" s="6"/>
    </row>
    <row r="40" spans="2:6" ht="12.75">
      <c r="B40" s="7" t="s">
        <v>56</v>
      </c>
      <c r="C40" s="7"/>
      <c r="D40" s="7" t="s">
        <v>39</v>
      </c>
      <c r="E40" s="11">
        <f>'[1]TDSheet'!$D$43</f>
        <v>2863.2</v>
      </c>
      <c r="F40" s="6"/>
    </row>
    <row r="41" spans="2:6" ht="12.75">
      <c r="B41" s="7" t="s">
        <v>57</v>
      </c>
      <c r="C41" s="7"/>
      <c r="D41" s="7" t="s">
        <v>41</v>
      </c>
      <c r="E41" s="11">
        <f>'[1]TDSheet'!$D$49</f>
        <v>3548.29</v>
      </c>
      <c r="F41" s="6"/>
    </row>
    <row r="42" spans="2:6" ht="12.75">
      <c r="B42" s="7" t="s">
        <v>58</v>
      </c>
      <c r="C42" s="7"/>
      <c r="D42" s="7" t="s">
        <v>43</v>
      </c>
      <c r="E42" s="11">
        <f>'[1]TDSheet'!$D$55</f>
        <v>2771.16</v>
      </c>
      <c r="F42" s="6"/>
    </row>
    <row r="43" spans="2:6" ht="12.75">
      <c r="B43" s="7" t="s">
        <v>59</v>
      </c>
      <c r="C43" s="7"/>
      <c r="D43" s="7" t="s">
        <v>45</v>
      </c>
      <c r="E43" s="11">
        <f>'[1]TDSheet'!$D$61</f>
        <v>3457.31</v>
      </c>
      <c r="F43" s="6"/>
    </row>
    <row r="44" spans="2:6" ht="12.75">
      <c r="B44" s="7" t="s">
        <v>60</v>
      </c>
      <c r="C44" s="7"/>
      <c r="D44" s="7" t="s">
        <v>47</v>
      </c>
      <c r="E44" s="11">
        <f>'[1]TDSheet'!$D$67</f>
        <v>3114.8</v>
      </c>
      <c r="F44" s="6"/>
    </row>
    <row r="45" spans="2:6" ht="12.75">
      <c r="B45" s="7" t="s">
        <v>48</v>
      </c>
      <c r="C45" s="7"/>
      <c r="D45" s="7" t="s">
        <v>49</v>
      </c>
      <c r="E45" s="11">
        <f>'[1]TDSheet'!$D$73</f>
        <v>5324.11</v>
      </c>
      <c r="F45" s="6"/>
    </row>
    <row r="46" spans="2:6" ht="12.75">
      <c r="B46" s="7" t="s">
        <v>50</v>
      </c>
      <c r="C46" s="7"/>
      <c r="D46" s="7" t="s">
        <v>51</v>
      </c>
      <c r="E46" s="11">
        <f>'[1]TDSheet'!$D$79</f>
        <v>3716.8</v>
      </c>
      <c r="F46" s="6"/>
    </row>
    <row r="47" spans="2:6" ht="12.75">
      <c r="B47" s="7" t="s">
        <v>52</v>
      </c>
      <c r="C47" s="7"/>
      <c r="D47" s="7"/>
      <c r="E47" s="11">
        <f>SUM(E35:E46)</f>
        <v>39728.780000000006</v>
      </c>
      <c r="F47" s="6"/>
    </row>
    <row r="48" spans="2:6" ht="12.75">
      <c r="B48" s="6"/>
      <c r="C48" s="6"/>
      <c r="D48" s="6"/>
      <c r="E48" s="6"/>
      <c r="F48" s="6"/>
    </row>
    <row r="49" spans="1:6" ht="12.75">
      <c r="A49" s="6" t="s">
        <v>73</v>
      </c>
      <c r="B49" s="6"/>
      <c r="C49" s="6"/>
      <c r="D49" s="6"/>
      <c r="E49" s="6"/>
      <c r="F49" s="6"/>
    </row>
    <row r="50" spans="1:6" ht="12.75">
      <c r="A50" s="6" t="s">
        <v>74</v>
      </c>
      <c r="B50" s="6"/>
      <c r="C50" s="6"/>
      <c r="D50" s="6"/>
      <c r="E50" s="6"/>
      <c r="F50" s="6"/>
    </row>
    <row r="51" spans="1:6" ht="12.75">
      <c r="A51" s="6"/>
      <c r="B51" s="6"/>
      <c r="C51" s="6"/>
      <c r="D51" s="6"/>
      <c r="E51" s="6"/>
      <c r="F51" s="6"/>
    </row>
    <row r="52" spans="2:6" ht="51">
      <c r="B52" s="7" t="s">
        <v>24</v>
      </c>
      <c r="C52" s="7" t="s">
        <v>25</v>
      </c>
      <c r="D52" s="7" t="s">
        <v>26</v>
      </c>
      <c r="E52" s="8" t="s">
        <v>61</v>
      </c>
      <c r="F52" s="6"/>
    </row>
    <row r="53" spans="2:6" ht="12.75">
      <c r="B53" s="7" t="s">
        <v>28</v>
      </c>
      <c r="C53" s="7">
        <v>2013</v>
      </c>
      <c r="D53" s="7" t="s">
        <v>29</v>
      </c>
      <c r="E53" s="9">
        <f>'[1]TDSheet'!$D$12</f>
        <v>242.17</v>
      </c>
      <c r="F53" s="6"/>
    </row>
    <row r="54" spans="2:6" ht="12.75">
      <c r="B54" s="7" t="s">
        <v>30</v>
      </c>
      <c r="C54" s="7"/>
      <c r="D54" s="7" t="s">
        <v>31</v>
      </c>
      <c r="E54" s="9">
        <f>'[1]TDSheet'!$D$18</f>
        <v>226.59</v>
      </c>
      <c r="F54" s="6"/>
    </row>
    <row r="55" spans="2:6" ht="12.75">
      <c r="B55" s="7" t="s">
        <v>32</v>
      </c>
      <c r="C55" s="7"/>
      <c r="D55" s="7" t="s">
        <v>33</v>
      </c>
      <c r="E55" s="9">
        <f>'[1]TDSheet'!$D$24</f>
        <v>200.97</v>
      </c>
      <c r="F55" s="6"/>
    </row>
    <row r="56" spans="2:6" ht="12.75">
      <c r="B56" s="7" t="s">
        <v>34</v>
      </c>
      <c r="C56" s="7"/>
      <c r="D56" s="7" t="s">
        <v>35</v>
      </c>
      <c r="E56" s="9">
        <f>'[1]TDSheet'!$D$30</f>
        <v>241.98</v>
      </c>
      <c r="F56" s="6"/>
    </row>
    <row r="57" spans="2:6" ht="12.75">
      <c r="B57" s="7" t="s">
        <v>55</v>
      </c>
      <c r="C57" s="7"/>
      <c r="D57" s="7" t="s">
        <v>37</v>
      </c>
      <c r="E57" s="9">
        <f>'[1]TDSheet'!$D$36</f>
        <v>212.29</v>
      </c>
      <c r="F57" s="6"/>
    </row>
    <row r="58" spans="2:6" ht="12.75">
      <c r="B58" s="7" t="s">
        <v>56</v>
      </c>
      <c r="C58" s="7"/>
      <c r="D58" s="7" t="s">
        <v>39</v>
      </c>
      <c r="E58" s="9">
        <f>'[1]TDSheet'!$D$42</f>
        <v>215.51</v>
      </c>
      <c r="F58" s="6"/>
    </row>
    <row r="59" spans="2:6" ht="12.75">
      <c r="B59" s="7" t="s">
        <v>57</v>
      </c>
      <c r="C59" s="7"/>
      <c r="D59" s="7" t="s">
        <v>41</v>
      </c>
      <c r="E59" s="9">
        <f>'[1]TDSheet'!$D$48</f>
        <v>267.08</v>
      </c>
      <c r="F59" s="6"/>
    </row>
    <row r="60" spans="2:6" ht="12.75">
      <c r="B60" s="7" t="s">
        <v>58</v>
      </c>
      <c r="C60" s="7"/>
      <c r="D60" s="7" t="s">
        <v>43</v>
      </c>
      <c r="E60" s="9">
        <f>'[1]TDSheet'!$D$54</f>
        <v>208.58</v>
      </c>
      <c r="F60" s="6"/>
    </row>
    <row r="61" spans="2:6" ht="12.75">
      <c r="B61" s="7" t="s">
        <v>59</v>
      </c>
      <c r="C61" s="7"/>
      <c r="D61" s="7" t="s">
        <v>45</v>
      </c>
      <c r="E61" s="9">
        <f>'[1]TDSheet'!$D$60</f>
        <v>260.23</v>
      </c>
      <c r="F61" s="6"/>
    </row>
    <row r="62" spans="2:6" ht="12.75">
      <c r="B62" s="7" t="s">
        <v>60</v>
      </c>
      <c r="C62" s="7"/>
      <c r="D62" s="7" t="s">
        <v>47</v>
      </c>
      <c r="E62" s="9">
        <f>'[1]TDSheet'!$D$66</f>
        <v>234.45</v>
      </c>
      <c r="F62" s="6"/>
    </row>
    <row r="63" spans="2:6" ht="12.75">
      <c r="B63" s="7" t="s">
        <v>48</v>
      </c>
      <c r="C63" s="7"/>
      <c r="D63" s="7" t="s">
        <v>49</v>
      </c>
      <c r="E63" s="9">
        <f>'[1]TDSheet'!$D$72</f>
        <v>400.74</v>
      </c>
      <c r="F63" s="6"/>
    </row>
    <row r="64" spans="2:6" ht="12.75">
      <c r="B64" s="7" t="s">
        <v>50</v>
      </c>
      <c r="C64" s="7"/>
      <c r="D64" s="7" t="s">
        <v>51</v>
      </c>
      <c r="E64" s="9">
        <f>'[1]TDSheet'!$D$78</f>
        <v>279.76</v>
      </c>
      <c r="F64" s="6"/>
    </row>
    <row r="65" spans="2:6" ht="12.75">
      <c r="B65" s="7" t="s">
        <v>52</v>
      </c>
      <c r="C65" s="7"/>
      <c r="D65" s="7"/>
      <c r="E65" s="9">
        <f>SUM(E53:E64)</f>
        <v>2990.3499999999995</v>
      </c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 t="s">
        <v>62</v>
      </c>
      <c r="C68" s="6"/>
      <c r="D68" s="6"/>
      <c r="E68" s="6"/>
      <c r="F68" s="6" t="s">
        <v>63</v>
      </c>
    </row>
    <row r="69" spans="1:6" ht="12.75">
      <c r="A69" s="6" t="s">
        <v>64</v>
      </c>
      <c r="B69" s="6"/>
      <c r="C69" s="6"/>
      <c r="D69" s="6"/>
      <c r="E69" s="6" t="s">
        <v>65</v>
      </c>
      <c r="F69" s="6"/>
    </row>
    <row r="70" spans="1:6" ht="15.75">
      <c r="A70" s="12" t="s">
        <v>75</v>
      </c>
      <c r="B70" s="6"/>
      <c r="C70" s="6"/>
      <c r="D70" s="6"/>
      <c r="E70" s="6"/>
      <c r="F70" s="6"/>
    </row>
    <row r="71" spans="1:6" ht="15.75">
      <c r="A71" s="12" t="s">
        <v>76</v>
      </c>
      <c r="B71" s="6"/>
      <c r="C71" s="6"/>
      <c r="D71" s="6"/>
      <c r="E71" s="6"/>
      <c r="F71" s="6"/>
    </row>
    <row r="72" spans="1:6" ht="12.75">
      <c r="A72" s="6"/>
      <c r="B72" s="6" t="s">
        <v>66</v>
      </c>
      <c r="C72" s="6"/>
      <c r="D72" s="6"/>
      <c r="E72" s="6"/>
      <c r="F72" s="6" t="s">
        <v>66</v>
      </c>
    </row>
    <row r="73" spans="1:6" ht="12.75">
      <c r="A73" s="6"/>
      <c r="B73" s="6"/>
      <c r="C73" s="6"/>
      <c r="D73" s="6"/>
      <c r="E73" s="6"/>
      <c r="F73" s="6"/>
    </row>
    <row r="74" spans="1:6" ht="12.75">
      <c r="A74" s="6" t="s">
        <v>78</v>
      </c>
      <c r="B74" s="6"/>
      <c r="C74" s="6"/>
      <c r="D74" s="6"/>
      <c r="E74" s="6" t="s">
        <v>67</v>
      </c>
      <c r="F74" s="6"/>
    </row>
    <row r="76" ht="12.75">
      <c r="A76" t="s">
        <v>77</v>
      </c>
    </row>
  </sheetData>
  <printOptions/>
  <pageMargins left="0.75" right="0.75" top="1" bottom="1" header="0.5" footer="0.5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2014-02-06T10:21:22Z</cp:lastPrinted>
  <dcterms:created xsi:type="dcterms:W3CDTF">2011-10-17T12:30:43Z</dcterms:created>
  <dcterms:modified xsi:type="dcterms:W3CDTF">2014-04-10T11:04:37Z</dcterms:modified>
  <cp:category/>
  <cp:version/>
  <cp:contentType/>
  <cp:contentStatus/>
</cp:coreProperties>
</file>