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'Лист1'!$A$1:$G$60</definedName>
  </definedNames>
  <calcPr fullCalcOnLoad="1"/>
</workbook>
</file>

<file path=xl/sharedStrings.xml><?xml version="1.0" encoding="utf-8"?>
<sst xmlns="http://schemas.openxmlformats.org/spreadsheetml/2006/main" count="50" uniqueCount="47">
  <si>
    <t>Капитальный ремонт</t>
  </si>
  <si>
    <t>Начислено жильцам</t>
  </si>
  <si>
    <t>Текущий ремонт</t>
  </si>
  <si>
    <t>ООО "УК "Колтома"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</si>
  <si>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</si>
  <si>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</si>
  <si>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</si>
  <si>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</si>
  <si>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</si>
  <si>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</si>
  <si>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ул.30 лет Победы, д.74а</t>
  </si>
  <si>
    <t>ИТОГО</t>
  </si>
  <si>
    <t>Оплачено населением</t>
  </si>
  <si>
    <t>Финансовый результат на 01.01.2013г.</t>
  </si>
  <si>
    <t>вознаграждение за услуги по управлению многоквартирным домом</t>
  </si>
  <si>
    <t xml:space="preserve">Финансовый отчет за  2013 год  МКД по адресу : </t>
  </si>
  <si>
    <t>Дата выполнения работ</t>
  </si>
  <si>
    <t>Остаток средств капитального ремонта на 01.01.2013г.</t>
  </si>
  <si>
    <t>Остаток средств капитального ремонта на 01.01.2014г. При 100 % оплате</t>
  </si>
  <si>
    <t>Замена трубопровода канализации в подвале</t>
  </si>
  <si>
    <t>За замену магистрали ГВС с обратной линией в подвале</t>
  </si>
  <si>
    <t>За замену магистрали трубопровода ХВС в подвале</t>
  </si>
  <si>
    <t>За замену прибора отопления</t>
  </si>
  <si>
    <t>За ремонт трубопровода системы отопления в подвале, замена ввода ГВС с обратной линией</t>
  </si>
  <si>
    <t>Замена радиатора отопления квартиры 10 (спальная комната)</t>
  </si>
  <si>
    <t>За изготовление и монтаж контейнерной площадки</t>
  </si>
  <si>
    <t>Остаток средств текущего ремонта на 01.01.2014г. При 100 % оплате</t>
  </si>
  <si>
    <t>Начислено населению за 2013 год</t>
  </si>
  <si>
    <t>Электроэнергия ОДН</t>
  </si>
  <si>
    <t>УТВЕРЖДАЮ</t>
  </si>
  <si>
    <t>Директор ООО "УК"Колтома"</t>
  </si>
  <si>
    <t>______________________Т.П.Комолкина</t>
  </si>
  <si>
    <t>Содержание дома (без тек. ремонта), в том числе:</t>
  </si>
  <si>
    <t xml:space="preserve">Задолженность населения по статье "капитальный ремонт" на 31.12.2013г. </t>
  </si>
  <si>
    <t xml:space="preserve">Задолженность населения по статье "текущий ремонт" на 31.12.2013г. </t>
  </si>
  <si>
    <t>Остаток средств текущего ремонта на 01.01.2013г.</t>
  </si>
  <si>
    <t>Остаток средств по капитальному и текущему ремонту  на 01.01.2014г. с учетом задолженности</t>
  </si>
  <si>
    <t>Оплачено населением за 2013 год</t>
  </si>
  <si>
    <t>Начислено поставщиками за 2013 год</t>
  </si>
  <si>
    <t>Задолженность (-), переплата (+) населения по начисленным платежам (за 2013г.)</t>
  </si>
  <si>
    <t>Фактическая экономия (+), перерасход (-) ст.6=ст.2-ст.4</t>
  </si>
  <si>
    <t>Израсходовано всего, в том числе:</t>
  </si>
  <si>
    <t>Главный бухгалтер</t>
  </si>
  <si>
    <t>И.А. Костенкова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</si>
  <si>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</si>
  <si>
    <t>Задолженность населения на конец периода (без учета задолженности по текущему и капитальному ремонту)</t>
  </si>
  <si>
    <t>Результат финансовой деятельности на конец периода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</si>
</sst>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sz val="12"/>
      <color indexed="8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i/>
      <sz val="12"/>
      <name val="Arial Rounded MT Bold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18" applyNumberFormat="1" applyFont="1" applyBorder="1" applyAlignment="1">
      <alignment horizontal="center" vertical="center" wrapText="1"/>
      <protection/>
    </xf>
    <xf numFmtId="4" fontId="3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9" fillId="0" borderId="3" xfId="0" applyNumberFormat="1" applyFont="1" applyFill="1" applyBorder="1" applyAlignment="1" applyProtection="1">
      <alignment horizontal="center" vertical="center" wrapText="1"/>
      <protection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8" fillId="0" borderId="17" xfId="17" applyNumberFormat="1" applyFont="1" applyBorder="1" applyAlignment="1">
      <alignment horizontal="center" vertical="center" wrapText="1"/>
      <protection/>
    </xf>
    <xf numFmtId="4" fontId="8" fillId="0" borderId="18" xfId="17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75" zoomScaleSheetLayoutView="75" workbookViewId="0" topLeftCell="A13">
      <selection activeCell="C25" sqref="C25"/>
    </sheetView>
  </sheetViews>
  <sheetFormatPr defaultColWidth="9.00390625" defaultRowHeight="12.75"/>
  <cols>
    <col min="1" max="1" width="63.875" style="1" customWidth="1"/>
    <col min="2" max="2" width="14.875" style="1" customWidth="1"/>
    <col min="3" max="4" width="16.375" style="1" customWidth="1"/>
    <col min="5" max="5" width="17.00390625" style="1" customWidth="1"/>
    <col min="6" max="6" width="17.25390625" style="1" customWidth="1"/>
    <col min="7" max="7" width="18.75390625" style="1" customWidth="1"/>
    <col min="8" max="16384" width="9.125" style="1" customWidth="1"/>
  </cols>
  <sheetData>
    <row r="1" spans="1:7" ht="18.75" thickBot="1">
      <c r="A1" s="66" t="s">
        <v>3</v>
      </c>
      <c r="B1" s="66"/>
      <c r="C1" s="66"/>
      <c r="D1" s="66"/>
      <c r="E1" s="66"/>
      <c r="F1" s="66"/>
      <c r="G1" s="66"/>
    </row>
    <row r="2" spans="1:7" ht="18">
      <c r="A2" s="3"/>
      <c r="B2" s="3"/>
      <c r="C2" s="4"/>
      <c r="D2" s="67" t="s">
        <v>29</v>
      </c>
      <c r="E2" s="67"/>
      <c r="F2" s="67"/>
      <c r="G2" s="67"/>
    </row>
    <row r="3" spans="1:7" ht="25.5" customHeight="1">
      <c r="A3" s="3"/>
      <c r="B3" s="3"/>
      <c r="C3" s="4"/>
      <c r="D3" s="68" t="s">
        <v>30</v>
      </c>
      <c r="E3" s="68"/>
      <c r="F3" s="68"/>
      <c r="G3" s="68"/>
    </row>
    <row r="4" spans="1:7" ht="22.5" customHeight="1">
      <c r="A4" s="3"/>
      <c r="B4" s="3"/>
      <c r="C4" s="68" t="s">
        <v>31</v>
      </c>
      <c r="D4" s="68"/>
      <c r="E4" s="68"/>
      <c r="F4" s="68"/>
      <c r="G4" s="68"/>
    </row>
    <row r="5" spans="1:7" ht="18.75" customHeight="1">
      <c r="A5" s="3"/>
      <c r="B5" s="3"/>
      <c r="C5" s="4"/>
      <c r="D5" s="4"/>
      <c r="E5" s="4"/>
      <c r="F5" s="4"/>
      <c r="G5" s="4"/>
    </row>
    <row r="6" spans="1:6" s="19" customFormat="1" ht="21" customHeight="1">
      <c r="A6" s="57" t="s">
        <v>15</v>
      </c>
      <c r="B6" s="57"/>
      <c r="C6" s="57"/>
      <c r="D6" s="18"/>
      <c r="E6" s="18"/>
      <c r="F6" s="18"/>
    </row>
    <row r="7" spans="1:7" s="19" customFormat="1" ht="18">
      <c r="A7" s="20" t="s">
        <v>10</v>
      </c>
      <c r="B7" s="20"/>
      <c r="C7" s="20"/>
      <c r="D7" s="20"/>
      <c r="E7" s="20"/>
      <c r="F7" s="20"/>
      <c r="G7" s="21"/>
    </row>
    <row r="8" spans="1:7" s="6" customFormat="1" ht="15">
      <c r="A8" s="7"/>
      <c r="B8" s="7"/>
      <c r="C8" s="7"/>
      <c r="D8" s="7"/>
      <c r="E8" s="7"/>
      <c r="F8" s="7"/>
      <c r="G8" s="8"/>
    </row>
    <row r="9" spans="1:4" s="6" customFormat="1" ht="15.75" thickBot="1">
      <c r="A9" s="27" t="s">
        <v>0</v>
      </c>
      <c r="B9" s="5"/>
      <c r="C9" s="5"/>
      <c r="D9" s="5"/>
    </row>
    <row r="10" spans="1:3" s="6" customFormat="1" ht="50.25" customHeight="1">
      <c r="A10" s="22" t="s">
        <v>17</v>
      </c>
      <c r="B10" s="32" t="s">
        <v>16</v>
      </c>
      <c r="C10" s="33">
        <v>344925.76</v>
      </c>
    </row>
    <row r="11" spans="1:3" s="6" customFormat="1" ht="15">
      <c r="A11" s="23" t="s">
        <v>1</v>
      </c>
      <c r="B11" s="16"/>
      <c r="C11" s="37">
        <v>201157.48</v>
      </c>
    </row>
    <row r="12" spans="1:3" s="6" customFormat="1" ht="15">
      <c r="A12" s="23" t="s">
        <v>41</v>
      </c>
      <c r="B12" s="16"/>
      <c r="C12" s="36">
        <f>C13+C14+C15+C16</f>
        <v>739056</v>
      </c>
    </row>
    <row r="13" spans="1:3" s="6" customFormat="1" ht="15">
      <c r="A13" s="24" t="s">
        <v>19</v>
      </c>
      <c r="B13" s="30">
        <v>41331</v>
      </c>
      <c r="C13" s="9">
        <v>40511</v>
      </c>
    </row>
    <row r="14" spans="1:3" s="6" customFormat="1" ht="15">
      <c r="A14" s="24" t="s">
        <v>20</v>
      </c>
      <c r="B14" s="30">
        <v>41358</v>
      </c>
      <c r="C14" s="9">
        <v>251602</v>
      </c>
    </row>
    <row r="15" spans="1:3" s="6" customFormat="1" ht="15">
      <c r="A15" s="24" t="s">
        <v>21</v>
      </c>
      <c r="B15" s="30">
        <v>41380</v>
      </c>
      <c r="C15" s="9">
        <v>125121</v>
      </c>
    </row>
    <row r="16" spans="1:3" s="6" customFormat="1" ht="30">
      <c r="A16" s="24" t="s">
        <v>23</v>
      </c>
      <c r="B16" s="30">
        <v>41584</v>
      </c>
      <c r="C16" s="9">
        <v>321822</v>
      </c>
    </row>
    <row r="17" spans="1:3" s="6" customFormat="1" ht="39.75" customHeight="1">
      <c r="A17" s="23" t="s">
        <v>18</v>
      </c>
      <c r="B17" s="16"/>
      <c r="C17" s="10">
        <f>C10+C11-C12</f>
        <v>-192972.76</v>
      </c>
    </row>
    <row r="18" spans="1:3" s="6" customFormat="1" ht="18.75" customHeight="1">
      <c r="A18" s="31" t="s">
        <v>12</v>
      </c>
      <c r="B18" s="16"/>
      <c r="C18" s="34">
        <f>C11-C19</f>
        <v>179963.31</v>
      </c>
    </row>
    <row r="19" spans="1:3" s="6" customFormat="1" ht="30.75" thickBot="1">
      <c r="A19" s="25" t="s">
        <v>33</v>
      </c>
      <c r="B19" s="35"/>
      <c r="C19" s="11">
        <v>21194.17</v>
      </c>
    </row>
    <row r="20" spans="1:3" s="6" customFormat="1" ht="15">
      <c r="A20" s="26"/>
      <c r="B20" s="8"/>
      <c r="C20" s="12"/>
    </row>
    <row r="21" spans="1:3" s="6" customFormat="1" ht="15.75" thickBot="1">
      <c r="A21" s="27" t="s">
        <v>2</v>
      </c>
      <c r="B21" s="5"/>
      <c r="C21" s="13"/>
    </row>
    <row r="22" spans="1:3" s="6" customFormat="1" ht="30">
      <c r="A22" s="22" t="s">
        <v>35</v>
      </c>
      <c r="B22" s="32"/>
      <c r="C22" s="33">
        <v>-114366.71</v>
      </c>
    </row>
    <row r="23" spans="1:3" s="6" customFormat="1" ht="15">
      <c r="A23" s="23" t="s">
        <v>1</v>
      </c>
      <c r="B23" s="16"/>
      <c r="C23" s="37">
        <v>71712.12</v>
      </c>
    </row>
    <row r="24" spans="1:3" s="6" customFormat="1" ht="15">
      <c r="A24" s="23" t="s">
        <v>41</v>
      </c>
      <c r="B24" s="16"/>
      <c r="C24" s="36">
        <f>C25+C26+C27</f>
        <v>21905.31</v>
      </c>
    </row>
    <row r="25" spans="1:3" s="6" customFormat="1" ht="30">
      <c r="A25" s="24" t="s">
        <v>24</v>
      </c>
      <c r="B25" s="30">
        <v>41289</v>
      </c>
      <c r="C25" s="9">
        <v>9178</v>
      </c>
    </row>
    <row r="26" spans="1:3" s="6" customFormat="1" ht="15">
      <c r="A26" s="24" t="s">
        <v>25</v>
      </c>
      <c r="B26" s="30">
        <v>41534</v>
      </c>
      <c r="C26" s="9">
        <v>7370.31</v>
      </c>
    </row>
    <row r="27" spans="1:3" s="6" customFormat="1" ht="15">
      <c r="A27" s="24" t="s">
        <v>22</v>
      </c>
      <c r="B27" s="30">
        <v>41578</v>
      </c>
      <c r="C27" s="9">
        <v>5357</v>
      </c>
    </row>
    <row r="28" spans="1:3" s="6" customFormat="1" ht="30">
      <c r="A28" s="23" t="s">
        <v>26</v>
      </c>
      <c r="B28" s="16"/>
      <c r="C28" s="10">
        <f>C22+C23-C24</f>
        <v>-64559.90000000001</v>
      </c>
    </row>
    <row r="29" spans="1:3" s="6" customFormat="1" ht="15">
      <c r="A29" s="31" t="s">
        <v>12</v>
      </c>
      <c r="B29" s="16"/>
      <c r="C29" s="9">
        <f>C23-C30</f>
        <v>64304.74999999999</v>
      </c>
    </row>
    <row r="30" spans="1:3" s="6" customFormat="1" ht="30.75" thickBot="1">
      <c r="A30" s="25" t="s">
        <v>34</v>
      </c>
      <c r="B30" s="35"/>
      <c r="C30" s="11">
        <v>7407.37</v>
      </c>
    </row>
    <row r="31" spans="1:3" s="6" customFormat="1" ht="15.75" thickBot="1">
      <c r="A31" s="28"/>
      <c r="B31" s="14"/>
      <c r="C31" s="13"/>
    </row>
    <row r="32" spans="1:3" s="6" customFormat="1" ht="15">
      <c r="A32" s="69" t="s">
        <v>36</v>
      </c>
      <c r="B32" s="71"/>
      <c r="C32" s="62">
        <f>C17+C28-C19-C30</f>
        <v>-286134.2</v>
      </c>
    </row>
    <row r="33" spans="1:3" s="6" customFormat="1" ht="15.75" thickBot="1">
      <c r="A33" s="70"/>
      <c r="B33" s="72"/>
      <c r="C33" s="63"/>
    </row>
    <row r="34" spans="1:4" s="6" customFormat="1" ht="21.75" customHeight="1">
      <c r="A34" s="29" t="s">
        <v>4</v>
      </c>
      <c r="B34" s="7"/>
      <c r="C34" s="7"/>
      <c r="D34" s="7"/>
    </row>
    <row r="35" spans="1:4" s="6" customFormat="1" ht="15">
      <c r="A35" s="29"/>
      <c r="B35" s="7"/>
      <c r="C35" s="7"/>
      <c r="D35" s="7"/>
    </row>
    <row r="36" spans="1:4" s="6" customFormat="1" ht="15">
      <c r="A36" s="29" t="s">
        <v>13</v>
      </c>
      <c r="B36" s="7"/>
      <c r="C36" s="15">
        <v>-73720.7</v>
      </c>
      <c r="D36" s="7"/>
    </row>
    <row r="37" spans="1:4" s="6" customFormat="1" ht="15">
      <c r="A37" s="29"/>
      <c r="B37" s="7"/>
      <c r="C37" s="7"/>
      <c r="D37" s="7"/>
    </row>
    <row r="38" spans="1:7" s="5" customFormat="1" ht="15">
      <c r="A38" s="64">
        <v>1</v>
      </c>
      <c r="B38" s="65"/>
      <c r="C38" s="16">
        <v>2</v>
      </c>
      <c r="D38" s="16">
        <v>3</v>
      </c>
      <c r="E38" s="16">
        <v>4</v>
      </c>
      <c r="F38" s="16">
        <v>5</v>
      </c>
      <c r="G38" s="16">
        <v>6</v>
      </c>
    </row>
    <row r="39" spans="1:7" s="6" customFormat="1" ht="15" customHeight="1">
      <c r="A39" s="53" t="s">
        <v>5</v>
      </c>
      <c r="B39" s="54"/>
      <c r="C39" s="60" t="s">
        <v>27</v>
      </c>
      <c r="D39" s="52" t="s">
        <v>37</v>
      </c>
      <c r="E39" s="52" t="s">
        <v>38</v>
      </c>
      <c r="F39" s="61" t="s">
        <v>39</v>
      </c>
      <c r="G39" s="52" t="s">
        <v>40</v>
      </c>
    </row>
    <row r="40" spans="1:7" s="6" customFormat="1" ht="90.75" customHeight="1">
      <c r="A40" s="55"/>
      <c r="B40" s="56"/>
      <c r="C40" s="52"/>
      <c r="D40" s="52"/>
      <c r="E40" s="52"/>
      <c r="F40" s="61"/>
      <c r="G40" s="52"/>
    </row>
    <row r="41" spans="1:7" s="42" customFormat="1" ht="15">
      <c r="A41" s="58" t="s">
        <v>6</v>
      </c>
      <c r="B41" s="59"/>
      <c r="C41" s="41">
        <v>185994.35</v>
      </c>
      <c r="D41" s="41">
        <v>211214.13</v>
      </c>
      <c r="E41" s="41">
        <v>201478.27</v>
      </c>
      <c r="F41" s="41">
        <v>-46416.77</v>
      </c>
      <c r="G41" s="41">
        <f>C41-E41</f>
        <v>-15483.919999999984</v>
      </c>
    </row>
    <row r="42" spans="1:7" s="42" customFormat="1" ht="15">
      <c r="A42" s="58" t="s">
        <v>7</v>
      </c>
      <c r="B42" s="59"/>
      <c r="C42" s="41">
        <v>669916.68</v>
      </c>
      <c r="D42" s="41">
        <v>748806.03</v>
      </c>
      <c r="E42" s="41">
        <v>522623.73</v>
      </c>
      <c r="F42" s="41">
        <v>-69248.4</v>
      </c>
      <c r="G42" s="41">
        <f aca="true" t="shared" si="0" ref="G42:G47">C42-E42</f>
        <v>147292.95000000007</v>
      </c>
    </row>
    <row r="43" spans="1:7" s="42" customFormat="1" ht="15">
      <c r="A43" s="58" t="s">
        <v>8</v>
      </c>
      <c r="B43" s="59"/>
      <c r="C43" s="41">
        <v>69108.73</v>
      </c>
      <c r="D43" s="41">
        <v>66245.77</v>
      </c>
      <c r="E43" s="41">
        <v>68135.74</v>
      </c>
      <c r="F43" s="41">
        <v>-12653.26</v>
      </c>
      <c r="G43" s="41">
        <f t="shared" si="0"/>
        <v>972.9899999999907</v>
      </c>
    </row>
    <row r="44" spans="1:7" s="42" customFormat="1" ht="15">
      <c r="A44" s="58" t="s">
        <v>9</v>
      </c>
      <c r="B44" s="59"/>
      <c r="C44" s="41">
        <v>81953.44</v>
      </c>
      <c r="D44" s="41">
        <v>77913.64</v>
      </c>
      <c r="E44" s="41">
        <v>69533.54</v>
      </c>
      <c r="F44" s="41">
        <v>-14417.68</v>
      </c>
      <c r="G44" s="41">
        <f t="shared" si="0"/>
        <v>12419.900000000009</v>
      </c>
    </row>
    <row r="45" spans="1:7" s="42" customFormat="1" ht="15">
      <c r="A45" s="58" t="s">
        <v>32</v>
      </c>
      <c r="B45" s="59"/>
      <c r="C45" s="41">
        <v>452322</v>
      </c>
      <c r="D45" s="43">
        <v>455464.26</v>
      </c>
      <c r="E45" s="41">
        <v>452322</v>
      </c>
      <c r="F45" s="41">
        <v>-42259.03</v>
      </c>
      <c r="G45" s="41">
        <f t="shared" si="0"/>
        <v>0</v>
      </c>
    </row>
    <row r="46" spans="1:7" s="42" customFormat="1" ht="30" customHeight="1">
      <c r="A46" s="58" t="s">
        <v>14</v>
      </c>
      <c r="B46" s="59"/>
      <c r="C46" s="41">
        <v>61932.67</v>
      </c>
      <c r="D46" s="41"/>
      <c r="E46" s="41">
        <v>61932.67</v>
      </c>
      <c r="F46" s="41"/>
      <c r="G46" s="41">
        <f t="shared" si="0"/>
        <v>0</v>
      </c>
    </row>
    <row r="47" spans="1:7" s="42" customFormat="1" ht="15">
      <c r="A47" s="58" t="s">
        <v>28</v>
      </c>
      <c r="B47" s="59"/>
      <c r="C47" s="44">
        <v>30726.22</v>
      </c>
      <c r="D47" s="44">
        <v>30172.44</v>
      </c>
      <c r="E47" s="44">
        <v>30726.22</v>
      </c>
      <c r="F47" s="41">
        <v>-4634.87</v>
      </c>
      <c r="G47" s="41">
        <f t="shared" si="0"/>
        <v>0</v>
      </c>
    </row>
    <row r="48" spans="1:7" s="46" customFormat="1" ht="15">
      <c r="A48" s="78" t="s">
        <v>11</v>
      </c>
      <c r="B48" s="48"/>
      <c r="C48" s="45">
        <f>SUM(C41:C47)-C46</f>
        <v>1490021.42</v>
      </c>
      <c r="D48" s="45">
        <f>SUM(D41:D47)-D46</f>
        <v>1589816.27</v>
      </c>
      <c r="E48" s="45">
        <f>SUM(E41:E47)-E46</f>
        <v>1344819.5</v>
      </c>
      <c r="F48" s="45">
        <f>SUM(F41:F47)-F46</f>
        <v>-189630.00999999998</v>
      </c>
      <c r="G48" s="45">
        <f>SUM(G41:G47)-G46</f>
        <v>145201.9200000001</v>
      </c>
    </row>
    <row r="49" spans="1:7" s="42" customFormat="1" ht="15">
      <c r="A49" s="58"/>
      <c r="B49" s="59"/>
      <c r="C49" s="40"/>
      <c r="D49" s="40"/>
      <c r="E49" s="41"/>
      <c r="F49" s="41"/>
      <c r="G49" s="40"/>
    </row>
    <row r="50" spans="1:7" s="6" customFormat="1" ht="30.75" customHeight="1">
      <c r="A50" s="74" t="s">
        <v>45</v>
      </c>
      <c r="B50" s="75"/>
      <c r="C50" s="16"/>
      <c r="D50" s="16"/>
      <c r="E50" s="16"/>
      <c r="F50" s="16"/>
      <c r="G50" s="38">
        <f>F48</f>
        <v>-189630.00999999998</v>
      </c>
    </row>
    <row r="51" spans="1:7" s="6" customFormat="1" ht="52.5" customHeight="1">
      <c r="A51" s="49" t="s">
        <v>44</v>
      </c>
      <c r="B51" s="79"/>
      <c r="C51" s="16"/>
      <c r="D51" s="16"/>
      <c r="E51" s="16"/>
      <c r="F51" s="16"/>
      <c r="G51" s="38">
        <f>C36+G48-F45</f>
        <v>113740.2500000001</v>
      </c>
    </row>
    <row r="52" spans="1:7" s="6" customFormat="1" ht="15">
      <c r="A52" s="64"/>
      <c r="B52" s="65"/>
      <c r="C52" s="16"/>
      <c r="D52" s="16"/>
      <c r="E52" s="16"/>
      <c r="F52" s="16"/>
      <c r="G52" s="17"/>
    </row>
    <row r="53" spans="1:7" s="51" customFormat="1" ht="30" customHeight="1">
      <c r="A53" s="76" t="s">
        <v>46</v>
      </c>
      <c r="B53" s="77"/>
      <c r="C53" s="50"/>
      <c r="D53" s="50"/>
      <c r="E53" s="50"/>
      <c r="F53" s="50"/>
      <c r="G53" s="39">
        <f>C32+C36+G48+G50</f>
        <v>-404282.9899999999</v>
      </c>
    </row>
    <row r="54" ht="36" customHeight="1"/>
    <row r="55" spans="1:7" s="47" customFormat="1" ht="18">
      <c r="A55" s="47" t="s">
        <v>42</v>
      </c>
      <c r="F55" s="73" t="s">
        <v>43</v>
      </c>
      <c r="G55" s="73"/>
    </row>
    <row r="56" spans="1:4" ht="15">
      <c r="A56" s="2"/>
      <c r="B56" s="2"/>
      <c r="C56" s="2"/>
      <c r="D56" s="2"/>
    </row>
  </sheetData>
  <mergeCells count="29">
    <mergeCell ref="F55:G55"/>
    <mergeCell ref="A50:B50"/>
    <mergeCell ref="A53:B53"/>
    <mergeCell ref="A48:B48"/>
    <mergeCell ref="A49:B49"/>
    <mergeCell ref="A51:B51"/>
    <mergeCell ref="A52:B52"/>
    <mergeCell ref="A32:A33"/>
    <mergeCell ref="B32:B33"/>
    <mergeCell ref="A46:B46"/>
    <mergeCell ref="A47:B47"/>
    <mergeCell ref="A42:B42"/>
    <mergeCell ref="A43:B43"/>
    <mergeCell ref="A44:B44"/>
    <mergeCell ref="A45:B45"/>
    <mergeCell ref="A1:G1"/>
    <mergeCell ref="D2:G2"/>
    <mergeCell ref="D3:G3"/>
    <mergeCell ref="C4:G4"/>
    <mergeCell ref="G39:G40"/>
    <mergeCell ref="A39:B40"/>
    <mergeCell ref="A6:C6"/>
    <mergeCell ref="A41:B41"/>
    <mergeCell ref="C39:C40"/>
    <mergeCell ref="D39:D40"/>
    <mergeCell ref="E39:E40"/>
    <mergeCell ref="F39:F40"/>
    <mergeCell ref="C32:C33"/>
    <mergeCell ref="A38:B38"/>
  </mergeCells>
  <printOptions/>
  <pageMargins left="0.3" right="0.1968503937007874" top="0.3937007874015748" bottom="0.3937007874015748" header="0.5118110236220472" footer="0.5118110236220472"/>
  <pageSetup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2014-03-30T05:29:38Z</cp:lastPrinted>
  <dcterms:created xsi:type="dcterms:W3CDTF">2011-10-17T12:30:43Z</dcterms:created>
  <dcterms:modified xsi:type="dcterms:W3CDTF">2014-10-31T09:23:17Z</dcterms:modified>
  <cp:category/>
  <cp:version/>
  <cp:contentType/>
  <cp:contentStatus/>
</cp:coreProperties>
</file>