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'Лист1'!$A$1:$G$59</definedName>
  </definedNames>
  <calcPr fullCalcOnLoad="1"/>
</workbook>
</file>

<file path=xl/sharedStrings.xml><?xml version="1.0" encoding="utf-8"?>
<sst xmlns="http://schemas.openxmlformats.org/spreadsheetml/2006/main" count="101" uniqueCount="77">
  <si>
    <t>Капитальный ремонт</t>
  </si>
  <si>
    <t>Начислено жильцам</t>
  </si>
  <si>
    <t>Текущий ремонт</t>
  </si>
  <si>
    <t>ООО "УК "Колтома"</t>
  </si>
  <si>
    <t>Коммунальные услуги</t>
  </si>
  <si>
    <t>Наименование услуги</t>
  </si>
  <si>
    <t>ГВС</t>
  </si>
  <si>
    <t>Отопление</t>
  </si>
  <si>
    <t>ХВС</t>
  </si>
  <si>
    <t>Водоотведение</t>
  </si>
  <si>
    <t>ул.30 лет Победы, д.76</t>
  </si>
  <si>
    <t>Остаток средств текущего ремонта на 01.01.2013г. При 100 % оплате</t>
  </si>
  <si>
    <t>ИТОГО</t>
  </si>
  <si>
    <t>Оплачено населением</t>
  </si>
  <si>
    <t>Финансовый результат на 01.01.2013г.</t>
  </si>
  <si>
    <t>вознаграждение за услуги по управлению многоквартирным домом</t>
  </si>
  <si>
    <t>Отчет агента</t>
  </si>
  <si>
    <t xml:space="preserve">по денежным средствам,полученным в рамках договора </t>
  </si>
  <si>
    <t>по статье"Оплата Уполномоченному представителю МКД"</t>
  </si>
  <si>
    <t>за 2013 год.</t>
  </si>
  <si>
    <t>В рамках исполнения обязательств по агентскому договору за 2013 г.</t>
  </si>
  <si>
    <t>Агент (ООО "УК "Колтоиа") провел следующую работу:</t>
  </si>
  <si>
    <t>1. В 2013 году были получены платежи от собственников жилых помещений для</t>
  </si>
  <si>
    <t xml:space="preserve">    Принципала по статье "Оплата Уполномоченному представителю МКД"</t>
  </si>
  <si>
    <t>№ п\п</t>
  </si>
  <si>
    <t>год</t>
  </si>
  <si>
    <t>месяц</t>
  </si>
  <si>
    <t>сумма собранных средств,руб.</t>
  </si>
  <si>
    <t>1.</t>
  </si>
  <si>
    <t>март</t>
  </si>
  <si>
    <t>Итого:</t>
  </si>
  <si>
    <t>2.  Агентом (ООО "УК "Колтома") в 2013 году было начислено за услуги ,оказываемые собственникам</t>
  </si>
  <si>
    <t>сумма начисленных средств,руб.</t>
  </si>
  <si>
    <t>сумма вознаграждения,руб.</t>
  </si>
  <si>
    <t>Отчет принял</t>
  </si>
  <si>
    <t>Отчет сдал</t>
  </si>
  <si>
    <t>Уполномоченный представитель МКД</t>
  </si>
  <si>
    <t xml:space="preserve">                  ООО "УК "Колтома"</t>
  </si>
  <si>
    <t>31.12.2013г.</t>
  </si>
  <si>
    <t>Директор______________/Комолкина Т.П./</t>
  </si>
  <si>
    <t>с собственниками дома № 76 по ул.30 лет Победы</t>
  </si>
  <si>
    <r>
      <t>Ведянская Татьяна Николаевна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</t>
    </r>
  </si>
  <si>
    <t>__________________/Ведянская Т.Н.   ./</t>
  </si>
  <si>
    <t xml:space="preserve">    (далее Ведянская Татьяна Николаевна   ) на сумму 4016-32 руб.(Четыре тысячи шестнадцать руб.32 коп.)</t>
  </si>
  <si>
    <t>2.</t>
  </si>
  <si>
    <t>3.</t>
  </si>
  <si>
    <t>январь</t>
  </si>
  <si>
    <t>февраль</t>
  </si>
  <si>
    <t xml:space="preserve">    МКД Ведянской Татьяне Николаевне 3735-17 руб.(Три тысячи семьсот тридцать пять руб.17 коп.)</t>
  </si>
  <si>
    <t>3. Удержано вознаграждение Агента (ООО "УК "Колтома") на общую сумму 281-15 руб.</t>
  </si>
  <si>
    <t xml:space="preserve">   ( Двести восемьдесят один руб. 15 коп.), в т.ч..</t>
  </si>
  <si>
    <t xml:space="preserve">Финансовый отчет за  2013 год  МКД по адресу : </t>
  </si>
  <si>
    <t>Дата выполнения работ</t>
  </si>
  <si>
    <t>Установка окон из ПВХ профиля в местах общего пользования</t>
  </si>
  <si>
    <t>Остаток средств капитального ремонта на 01.01.2013г.</t>
  </si>
  <si>
    <t>Остаток средств капитального ремонта на 01.01.2014г. При 100 % оплате</t>
  </si>
  <si>
    <t>Начислено населению за 2013 год</t>
  </si>
  <si>
    <t>Остаток средств по капитальному и текущему ремонту  на 01.01.2014г. с учетом задолженности</t>
  </si>
  <si>
    <t>Сбор средств уполномоченному представителю</t>
  </si>
  <si>
    <t>Электроэнергия ОДН</t>
  </si>
  <si>
    <t>УТВЕРЖДАЮ</t>
  </si>
  <si>
    <t>Директор ООО "УК"Колтома"</t>
  </si>
  <si>
    <t>______________________Т.П.Комолкина</t>
  </si>
  <si>
    <t>Остаток средств текущего ремонта на 01.01.2013г.</t>
  </si>
  <si>
    <t xml:space="preserve">Задолженность населения по статье "капитальный ремонт" на 31.12.2013г. </t>
  </si>
  <si>
    <t xml:space="preserve">Задолженность населения по статье "текущий ремонт" на 31.12.2013г. </t>
  </si>
  <si>
    <t>Оплачено населением за 2013 год</t>
  </si>
  <si>
    <t>Начислено поставщиками за 2013 год</t>
  </si>
  <si>
    <t>Содержание дома (без тек. ремонта), в том числе:</t>
  </si>
  <si>
    <t>Задолженность (-), переплата (+) населения по начисленным платежам (за 2013г.)</t>
  </si>
  <si>
    <t>Фактическая экономия (+), перерасход (-) ст.6=ст.2-ст.4</t>
  </si>
  <si>
    <t>Израсходовано всего, в том числе:</t>
  </si>
  <si>
    <t>Задолженность населения на конец периода ( без учета задолженности по текущему и капитальному ремонту)</t>
  </si>
  <si>
    <t>Главный бухгалтер</t>
  </si>
  <si>
    <t>И.А. Костенкова</t>
  </si>
  <si>
    <t>Результат финансовой деятельности по коммунальным услугам на конец периода (без услуг по содержанию дома,текущего и капитального ремонта)</t>
  </si>
  <si>
    <t>Результат финансовой деятельности на конец периода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</si>
</sst>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0"/>
      <name val="Arial Rounded MT Bold"/>
      <family val="2"/>
    </font>
    <font>
      <sz val="14"/>
      <name val="Arial Rounded MT Bold"/>
      <family val="2"/>
    </font>
    <font>
      <b/>
      <sz val="14"/>
      <name val="Arial Rounded MT Bold"/>
      <family val="2"/>
    </font>
    <font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Arial Rounded MT Bold"/>
      <family val="2"/>
    </font>
    <font>
      <b/>
      <i/>
      <sz val="12"/>
      <color indexed="8"/>
      <name val="Arial Rounded MT Bold"/>
      <family val="2"/>
    </font>
    <font>
      <sz val="12"/>
      <color indexed="8"/>
      <name val="Arial Rounded MT Bold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9" fillId="0" borderId="1" xfId="0" applyFont="1" applyBorder="1" applyAlignment="1">
      <alignment horizontal="left"/>
    </xf>
    <xf numFmtId="2" fontId="10" fillId="2" borderId="2" xfId="0" applyNumberFormat="1" applyFont="1" applyFill="1" applyAlignment="1">
      <alignment horizontal="right" vertical="top" wrapText="1"/>
    </xf>
    <xf numFmtId="2" fontId="9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 horizontal="right" vertical="top" wrapText="1"/>
    </xf>
    <xf numFmtId="2" fontId="10" fillId="0" borderId="2" xfId="0" applyNumberFormat="1" applyFont="1" applyAlignment="1">
      <alignment horizontal="right" vertical="top" wrapText="1"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4" fontId="3" fillId="0" borderId="3" xfId="18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" fontId="4" fillId="0" borderId="13" xfId="18" applyNumberFormat="1" applyFont="1" applyFill="1" applyAlignment="1">
      <alignment horizontal="center" vertical="center" wrapText="1"/>
      <protection/>
    </xf>
    <xf numFmtId="2" fontId="4" fillId="0" borderId="0" xfId="0" applyNumberFormat="1" applyFont="1" applyFill="1" applyAlignment="1">
      <alignment horizontal="center" vertical="center" wrapText="1"/>
    </xf>
    <xf numFmtId="4" fontId="15" fillId="0" borderId="1" xfId="0" applyNumberFormat="1" applyFont="1" applyFill="1" applyBorder="1" applyAlignment="1" applyProtection="1">
      <alignment horizontal="center" vertical="center" wrapText="1"/>
      <protection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Alignment="1">
      <alignment/>
    </xf>
    <xf numFmtId="4" fontId="3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" fontId="14" fillId="0" borderId="20" xfId="17" applyNumberFormat="1" applyFont="1" applyBorder="1" applyAlignment="1">
      <alignment horizontal="center" vertical="center" wrapText="1"/>
      <protection/>
    </xf>
    <xf numFmtId="4" fontId="14" fillId="0" borderId="21" xfId="17" applyNumberFormat="1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1_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53;&#1086;&#1074;&#1072;&#1103;%20&#1087;&#1072;&#1087;&#1082;&#1072;%20(2)\30%20&#1083;.&#1087;.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2">
          <cell r="D12">
            <v>87.22</v>
          </cell>
        </row>
        <row r="13">
          <cell r="D13">
            <v>1158.71</v>
          </cell>
        </row>
        <row r="16">
          <cell r="D16">
            <v>1245.93</v>
          </cell>
        </row>
        <row r="18">
          <cell r="D18">
            <v>93.49</v>
          </cell>
        </row>
        <row r="19">
          <cell r="D19">
            <v>1242.09</v>
          </cell>
        </row>
        <row r="22">
          <cell r="D22">
            <v>1335.58</v>
          </cell>
        </row>
        <row r="24">
          <cell r="D24">
            <v>100.44</v>
          </cell>
        </row>
        <row r="25">
          <cell r="D25">
            <v>1334.37</v>
          </cell>
        </row>
        <row r="27">
          <cell r="D27">
            <v>1434.81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view="pageBreakPreview" zoomScale="75" zoomScaleSheetLayoutView="75" workbookViewId="0" topLeftCell="A27">
      <selection activeCell="C55" sqref="C55"/>
    </sheetView>
  </sheetViews>
  <sheetFormatPr defaultColWidth="9.00390625" defaultRowHeight="12.75"/>
  <cols>
    <col min="1" max="1" width="58.00390625" style="1" customWidth="1"/>
    <col min="2" max="2" width="22.25390625" style="1" customWidth="1"/>
    <col min="3" max="3" width="18.125" style="1" customWidth="1"/>
    <col min="4" max="4" width="16.125" style="2" customWidth="1"/>
    <col min="5" max="5" width="16.25390625" style="1" customWidth="1"/>
    <col min="6" max="6" width="17.375" style="1" customWidth="1"/>
    <col min="7" max="7" width="15.875" style="1" customWidth="1"/>
    <col min="8" max="16384" width="9.125" style="1" customWidth="1"/>
  </cols>
  <sheetData>
    <row r="1" spans="1:7" ht="18.75" thickBot="1">
      <c r="A1" s="71" t="s">
        <v>3</v>
      </c>
      <c r="B1" s="71"/>
      <c r="C1" s="71"/>
      <c r="D1" s="71"/>
      <c r="E1" s="71"/>
      <c r="F1" s="71"/>
      <c r="G1" s="71"/>
    </row>
    <row r="2" spans="1:7" ht="18">
      <c r="A2" s="4"/>
      <c r="B2" s="4"/>
      <c r="C2" s="16"/>
      <c r="D2" s="68" t="s">
        <v>60</v>
      </c>
      <c r="E2" s="68"/>
      <c r="F2" s="68"/>
      <c r="G2" s="68"/>
    </row>
    <row r="3" spans="1:7" ht="25.5" customHeight="1">
      <c r="A3" s="4"/>
      <c r="B3" s="4"/>
      <c r="C3" s="16"/>
      <c r="D3" s="69" t="s">
        <v>61</v>
      </c>
      <c r="E3" s="69"/>
      <c r="F3" s="69"/>
      <c r="G3" s="69"/>
    </row>
    <row r="4" spans="1:7" ht="22.5" customHeight="1">
      <c r="A4" s="4"/>
      <c r="B4" s="4"/>
      <c r="C4" s="69" t="s">
        <v>62</v>
      </c>
      <c r="D4" s="69"/>
      <c r="E4" s="69"/>
      <c r="F4" s="69"/>
      <c r="G4" s="69"/>
    </row>
    <row r="5" spans="1:7" ht="18">
      <c r="A5" s="5"/>
      <c r="B5" s="5"/>
      <c r="C5" s="5"/>
      <c r="D5" s="4"/>
      <c r="E5" s="4"/>
      <c r="F5" s="4"/>
      <c r="G5" s="4"/>
    </row>
    <row r="6" spans="1:6" s="34" customFormat="1" ht="24.75" customHeight="1">
      <c r="A6" s="70" t="s">
        <v>51</v>
      </c>
      <c r="B6" s="70"/>
      <c r="C6" s="32"/>
      <c r="D6" s="33"/>
      <c r="E6" s="32"/>
      <c r="F6" s="32"/>
    </row>
    <row r="7" spans="1:7" s="34" customFormat="1" ht="18">
      <c r="A7" s="35" t="s">
        <v>10</v>
      </c>
      <c r="B7" s="35"/>
      <c r="C7" s="35"/>
      <c r="D7" s="35"/>
      <c r="E7" s="35"/>
      <c r="F7" s="35"/>
      <c r="G7" s="36"/>
    </row>
    <row r="8" spans="1:7" s="18" customFormat="1" ht="15">
      <c r="A8" s="19"/>
      <c r="B8" s="19"/>
      <c r="C8" s="19"/>
      <c r="D8" s="19"/>
      <c r="E8" s="19"/>
      <c r="F8" s="19"/>
      <c r="G8" s="20"/>
    </row>
    <row r="9" spans="1:4" s="18" customFormat="1" ht="15.75" thickBot="1">
      <c r="A9" s="37" t="s">
        <v>0</v>
      </c>
      <c r="B9" s="21"/>
      <c r="C9" s="17"/>
      <c r="D9" s="22"/>
    </row>
    <row r="10" spans="1:3" s="18" customFormat="1" ht="30">
      <c r="A10" s="38" t="s">
        <v>54</v>
      </c>
      <c r="B10" s="46" t="s">
        <v>52</v>
      </c>
      <c r="C10" s="51">
        <v>-106243.64</v>
      </c>
    </row>
    <row r="11" spans="1:3" s="18" customFormat="1" ht="15">
      <c r="A11" s="39" t="s">
        <v>1</v>
      </c>
      <c r="B11" s="30"/>
      <c r="C11" s="47">
        <v>129297.59</v>
      </c>
    </row>
    <row r="12" spans="1:3" s="18" customFormat="1" ht="15.75" customHeight="1">
      <c r="A12" s="39" t="s">
        <v>71</v>
      </c>
      <c r="B12" s="30"/>
      <c r="C12" s="52">
        <f>SUM(C13)</f>
        <v>115253.46</v>
      </c>
    </row>
    <row r="13" spans="1:3" s="18" customFormat="1" ht="30">
      <c r="A13" s="40" t="s">
        <v>53</v>
      </c>
      <c r="B13" s="49">
        <v>41485</v>
      </c>
      <c r="C13" s="53">
        <v>115253.46</v>
      </c>
    </row>
    <row r="14" spans="1:3" s="18" customFormat="1" ht="30">
      <c r="A14" s="39" t="s">
        <v>55</v>
      </c>
      <c r="B14" s="30"/>
      <c r="C14" s="23">
        <f>C10+C11-C12</f>
        <v>-92199.51000000001</v>
      </c>
    </row>
    <row r="15" spans="1:3" s="18" customFormat="1" ht="15">
      <c r="A15" s="40" t="s">
        <v>13</v>
      </c>
      <c r="B15" s="30"/>
      <c r="C15" s="27">
        <f>C11-C16</f>
        <v>116521.20999999999</v>
      </c>
    </row>
    <row r="16" spans="1:3" s="18" customFormat="1" ht="30.75" thickBot="1">
      <c r="A16" s="41" t="s">
        <v>64</v>
      </c>
      <c r="B16" s="48"/>
      <c r="C16" s="24">
        <v>12776.38</v>
      </c>
    </row>
    <row r="17" spans="1:3" s="18" customFormat="1" ht="15">
      <c r="A17" s="42"/>
      <c r="B17" s="20"/>
      <c r="C17" s="25"/>
    </row>
    <row r="18" spans="1:3" s="18" customFormat="1" ht="15">
      <c r="A18" s="42"/>
      <c r="B18" s="20"/>
      <c r="C18" s="25"/>
    </row>
    <row r="19" spans="1:3" s="18" customFormat="1" ht="15.75" thickBot="1">
      <c r="A19" s="43" t="s">
        <v>2</v>
      </c>
      <c r="B19" s="17"/>
      <c r="C19" s="22"/>
    </row>
    <row r="20" spans="1:3" s="18" customFormat="1" ht="30">
      <c r="A20" s="38" t="s">
        <v>63</v>
      </c>
      <c r="B20" s="46"/>
      <c r="C20" s="26">
        <v>2961.22</v>
      </c>
    </row>
    <row r="21" spans="1:3" s="18" customFormat="1" ht="15">
      <c r="A21" s="39" t="s">
        <v>1</v>
      </c>
      <c r="B21" s="30"/>
      <c r="C21" s="47">
        <v>47067.72</v>
      </c>
    </row>
    <row r="22" spans="1:3" s="18" customFormat="1" ht="24" customHeight="1">
      <c r="A22" s="39" t="s">
        <v>71</v>
      </c>
      <c r="B22" s="30"/>
      <c r="C22" s="54">
        <v>0</v>
      </c>
    </row>
    <row r="23" spans="1:3" s="18" customFormat="1" ht="29.25" customHeight="1">
      <c r="A23" s="39" t="s">
        <v>11</v>
      </c>
      <c r="B23" s="30"/>
      <c r="C23" s="23">
        <f>C20+C21-C22</f>
        <v>50028.94</v>
      </c>
    </row>
    <row r="24" spans="1:3" s="18" customFormat="1" ht="19.5" customHeight="1">
      <c r="A24" s="40" t="s">
        <v>13</v>
      </c>
      <c r="B24" s="30"/>
      <c r="C24" s="27">
        <f>C21-C25</f>
        <v>37295.12</v>
      </c>
    </row>
    <row r="25" spans="1:3" s="18" customFormat="1" ht="30.75" thickBot="1">
      <c r="A25" s="41" t="s">
        <v>65</v>
      </c>
      <c r="B25" s="48"/>
      <c r="C25" s="24">
        <v>9772.6</v>
      </c>
    </row>
    <row r="26" spans="1:3" s="18" customFormat="1" ht="15.75" thickBot="1">
      <c r="A26" s="44"/>
      <c r="B26" s="28"/>
      <c r="C26" s="22"/>
    </row>
    <row r="27" spans="1:3" s="18" customFormat="1" ht="15">
      <c r="A27" s="75" t="s">
        <v>57</v>
      </c>
      <c r="B27" s="77"/>
      <c r="C27" s="79">
        <f>C14+C23-C16-C25</f>
        <v>-64719.55</v>
      </c>
    </row>
    <row r="28" spans="1:3" s="18" customFormat="1" ht="30" customHeight="1" thickBot="1">
      <c r="A28" s="76"/>
      <c r="B28" s="78"/>
      <c r="C28" s="80"/>
    </row>
    <row r="29" spans="1:4" s="18" customFormat="1" ht="29.25" customHeight="1">
      <c r="A29" s="45" t="s">
        <v>4</v>
      </c>
      <c r="B29" s="19"/>
      <c r="C29" s="19"/>
      <c r="D29" s="25"/>
    </row>
    <row r="30" spans="1:4" s="18" customFormat="1" ht="15">
      <c r="A30" s="45"/>
      <c r="B30" s="19"/>
      <c r="C30" s="19"/>
      <c r="D30" s="25"/>
    </row>
    <row r="31" spans="1:4" s="18" customFormat="1" ht="15">
      <c r="A31" s="45" t="s">
        <v>14</v>
      </c>
      <c r="B31" s="19"/>
      <c r="C31" s="29">
        <v>210628.76</v>
      </c>
      <c r="D31" s="25"/>
    </row>
    <row r="32" spans="1:4" s="18" customFormat="1" ht="15">
      <c r="A32" s="19"/>
      <c r="B32" s="19"/>
      <c r="C32" s="19"/>
      <c r="D32" s="25"/>
    </row>
    <row r="33" spans="1:7" s="17" customFormat="1" ht="15">
      <c r="A33" s="81">
        <v>1</v>
      </c>
      <c r="B33" s="82"/>
      <c r="C33" s="30">
        <v>2</v>
      </c>
      <c r="D33" s="55">
        <v>3</v>
      </c>
      <c r="E33" s="30">
        <v>4</v>
      </c>
      <c r="F33" s="30">
        <v>5</v>
      </c>
      <c r="G33" s="30">
        <v>6</v>
      </c>
    </row>
    <row r="34" spans="1:7" s="18" customFormat="1" ht="15" customHeight="1">
      <c r="A34" s="83" t="s">
        <v>5</v>
      </c>
      <c r="B34" s="84"/>
      <c r="C34" s="72" t="s">
        <v>56</v>
      </c>
      <c r="D34" s="73" t="s">
        <v>66</v>
      </c>
      <c r="E34" s="73" t="s">
        <v>67</v>
      </c>
      <c r="F34" s="74" t="s">
        <v>69</v>
      </c>
      <c r="G34" s="73" t="s">
        <v>70</v>
      </c>
    </row>
    <row r="35" spans="1:7" s="58" customFormat="1" ht="106.5" customHeight="1">
      <c r="A35" s="85"/>
      <c r="B35" s="86"/>
      <c r="C35" s="73"/>
      <c r="D35" s="73"/>
      <c r="E35" s="73"/>
      <c r="F35" s="74"/>
      <c r="G35" s="73"/>
    </row>
    <row r="36" spans="1:7" s="58" customFormat="1" ht="15">
      <c r="A36" s="87" t="s">
        <v>6</v>
      </c>
      <c r="B36" s="88"/>
      <c r="C36" s="59">
        <v>167369.72</v>
      </c>
      <c r="D36" s="59">
        <v>200913.88</v>
      </c>
      <c r="E36" s="59">
        <v>167989.59</v>
      </c>
      <c r="F36" s="59">
        <v>-37302.99</v>
      </c>
      <c r="G36" s="59">
        <f>C36-E36</f>
        <v>-619.8699999999953</v>
      </c>
    </row>
    <row r="37" spans="1:7" s="58" customFormat="1" ht="15">
      <c r="A37" s="87" t="s">
        <v>7</v>
      </c>
      <c r="B37" s="88"/>
      <c r="C37" s="59">
        <v>383940.68</v>
      </c>
      <c r="D37" s="59">
        <v>417144.49</v>
      </c>
      <c r="E37" s="60">
        <v>305020.66</v>
      </c>
      <c r="F37" s="59">
        <v>-78599.35</v>
      </c>
      <c r="G37" s="59">
        <f aca="true" t="shared" si="0" ref="G37:G42">C37-E37</f>
        <v>78920.02000000002</v>
      </c>
    </row>
    <row r="38" spans="1:7" s="58" customFormat="1" ht="15">
      <c r="A38" s="87" t="s">
        <v>8</v>
      </c>
      <c r="B38" s="88"/>
      <c r="C38" s="59">
        <v>48549.37</v>
      </c>
      <c r="D38" s="59">
        <v>50616.8</v>
      </c>
      <c r="E38" s="59">
        <v>47900.56</v>
      </c>
      <c r="F38" s="59">
        <v>-9837.52</v>
      </c>
      <c r="G38" s="59">
        <f t="shared" si="0"/>
        <v>648.810000000005</v>
      </c>
    </row>
    <row r="39" spans="1:7" s="58" customFormat="1" ht="15">
      <c r="A39" s="87" t="s">
        <v>9</v>
      </c>
      <c r="B39" s="88"/>
      <c r="C39" s="59">
        <v>62939.54</v>
      </c>
      <c r="D39" s="59">
        <v>62994.73</v>
      </c>
      <c r="E39" s="59">
        <v>53996.88</v>
      </c>
      <c r="F39" s="59">
        <v>-12649.13</v>
      </c>
      <c r="G39" s="59">
        <f t="shared" si="0"/>
        <v>8942.660000000003</v>
      </c>
    </row>
    <row r="40" spans="1:7" s="58" customFormat="1" ht="15">
      <c r="A40" s="87" t="s">
        <v>68</v>
      </c>
      <c r="B40" s="88"/>
      <c r="C40" s="59">
        <v>296870.3</v>
      </c>
      <c r="D40" s="61">
        <v>285212.4</v>
      </c>
      <c r="E40" s="59">
        <v>296870.3</v>
      </c>
      <c r="F40" s="59">
        <v>-52573.47</v>
      </c>
      <c r="G40" s="59">
        <f t="shared" si="0"/>
        <v>0</v>
      </c>
    </row>
    <row r="41" spans="1:7" s="58" customFormat="1" ht="30" customHeight="1">
      <c r="A41" s="87" t="s">
        <v>15</v>
      </c>
      <c r="B41" s="88"/>
      <c r="C41" s="59">
        <v>40666.99</v>
      </c>
      <c r="D41" s="59"/>
      <c r="E41" s="59">
        <v>40666.99</v>
      </c>
      <c r="F41" s="59"/>
      <c r="G41" s="59">
        <f t="shared" si="0"/>
        <v>0</v>
      </c>
    </row>
    <row r="42" spans="1:7" s="58" customFormat="1" ht="15">
      <c r="A42" s="87" t="s">
        <v>59</v>
      </c>
      <c r="B42" s="88"/>
      <c r="C42" s="62">
        <v>20383.21</v>
      </c>
      <c r="D42" s="62">
        <v>21395.19</v>
      </c>
      <c r="E42" s="62">
        <v>20383.21</v>
      </c>
      <c r="F42" s="59">
        <v>-323.64</v>
      </c>
      <c r="G42" s="59">
        <f t="shared" si="0"/>
        <v>0</v>
      </c>
    </row>
    <row r="43" spans="1:7" s="58" customFormat="1" ht="15">
      <c r="A43" s="87" t="s">
        <v>58</v>
      </c>
      <c r="B43" s="88"/>
      <c r="C43" s="60">
        <v>2937.76</v>
      </c>
      <c r="D43" s="98">
        <v>4016.32</v>
      </c>
      <c r="E43" s="59">
        <v>4016.32</v>
      </c>
      <c r="F43" s="59"/>
      <c r="G43" s="59"/>
    </row>
    <row r="44" spans="1:7" s="64" customFormat="1" ht="15">
      <c r="A44" s="90" t="s">
        <v>12</v>
      </c>
      <c r="B44" s="91"/>
      <c r="C44" s="63">
        <f>SUM(C36:C43)-C41</f>
        <v>982990.5800000001</v>
      </c>
      <c r="D44" s="63">
        <f>SUM(D36:D43)-D41</f>
        <v>1042293.8099999999</v>
      </c>
      <c r="E44" s="63">
        <f>SUM(E36:E43)-E41</f>
        <v>896177.5199999999</v>
      </c>
      <c r="F44" s="63">
        <f>SUM(F36:F43)-F41</f>
        <v>-191286.1</v>
      </c>
      <c r="G44" s="63">
        <f>SUM(G36:G43)-G41</f>
        <v>87891.62000000002</v>
      </c>
    </row>
    <row r="45" spans="1:7" s="17" customFormat="1" ht="15">
      <c r="A45" s="56"/>
      <c r="B45" s="50"/>
      <c r="C45" s="31"/>
      <c r="D45" s="31"/>
      <c r="E45" s="31"/>
      <c r="F45" s="31"/>
      <c r="G45" s="31"/>
    </row>
    <row r="46" spans="1:7" s="17" customFormat="1" ht="32.25" customHeight="1">
      <c r="A46" s="94" t="s">
        <v>72</v>
      </c>
      <c r="B46" s="95"/>
      <c r="C46" s="31"/>
      <c r="D46" s="31"/>
      <c r="E46" s="31"/>
      <c r="F46" s="31"/>
      <c r="G46" s="66">
        <f>F44</f>
        <v>-191286.1</v>
      </c>
    </row>
    <row r="47" spans="1:7" s="17" customFormat="1" ht="48.75" customHeight="1">
      <c r="A47" s="96" t="s">
        <v>75</v>
      </c>
      <c r="B47" s="97"/>
      <c r="C47" s="31"/>
      <c r="D47" s="31"/>
      <c r="E47" s="31"/>
      <c r="F47" s="31"/>
      <c r="G47" s="66">
        <f>C31+G44+G46-F40</f>
        <v>159807.75</v>
      </c>
    </row>
    <row r="48" spans="1:7" s="17" customFormat="1" ht="15">
      <c r="A48" s="94"/>
      <c r="B48" s="95"/>
      <c r="C48" s="31"/>
      <c r="D48" s="31"/>
      <c r="E48" s="31"/>
      <c r="F48" s="31"/>
      <c r="G48" s="31"/>
    </row>
    <row r="49" spans="1:7" s="21" customFormat="1" ht="26.25" customHeight="1">
      <c r="A49" s="92" t="s">
        <v>76</v>
      </c>
      <c r="B49" s="93"/>
      <c r="C49" s="67"/>
      <c r="D49" s="67"/>
      <c r="E49" s="67"/>
      <c r="F49" s="67"/>
      <c r="G49" s="57">
        <f>C27+C31+G44+G46</f>
        <v>42514.73000000004</v>
      </c>
    </row>
    <row r="50" ht="45.75" customHeight="1"/>
    <row r="51" spans="1:7" s="65" customFormat="1" ht="18">
      <c r="A51" s="65" t="s">
        <v>73</v>
      </c>
      <c r="F51" s="89" t="s">
        <v>74</v>
      </c>
      <c r="G51" s="89"/>
    </row>
    <row r="52" spans="1:3" ht="15">
      <c r="A52" s="3"/>
      <c r="B52" s="3"/>
      <c r="C52" s="3"/>
    </row>
  </sheetData>
  <mergeCells count="29">
    <mergeCell ref="F51:G51"/>
    <mergeCell ref="A43:B43"/>
    <mergeCell ref="A44:B44"/>
    <mergeCell ref="A49:B49"/>
    <mergeCell ref="A48:B48"/>
    <mergeCell ref="A46:B46"/>
    <mergeCell ref="A47:B47"/>
    <mergeCell ref="A39:B39"/>
    <mergeCell ref="A40:B40"/>
    <mergeCell ref="A41:B41"/>
    <mergeCell ref="A42:B42"/>
    <mergeCell ref="A34:B35"/>
    <mergeCell ref="A36:B36"/>
    <mergeCell ref="A37:B37"/>
    <mergeCell ref="A38:B38"/>
    <mergeCell ref="A1:G1"/>
    <mergeCell ref="C34:C35"/>
    <mergeCell ref="D34:D35"/>
    <mergeCell ref="E34:E35"/>
    <mergeCell ref="G34:G35"/>
    <mergeCell ref="F34:F35"/>
    <mergeCell ref="A27:A28"/>
    <mergeCell ref="B27:B28"/>
    <mergeCell ref="C27:C28"/>
    <mergeCell ref="A33:B33"/>
    <mergeCell ref="D2:G2"/>
    <mergeCell ref="D3:G3"/>
    <mergeCell ref="C4:G4"/>
    <mergeCell ref="A6:B6"/>
  </mergeCells>
  <printOptions/>
  <pageMargins left="0.37" right="0.1968503937007874" top="0.3937007874015748" bottom="0.3937007874015748" header="0.5118110236220472" footer="0.5118110236220472"/>
  <pageSetup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view="pageBreakPreview" zoomScaleSheetLayoutView="100" workbookViewId="0" topLeftCell="A1">
      <selection activeCell="E20" sqref="E20"/>
    </sheetView>
  </sheetViews>
  <sheetFormatPr defaultColWidth="9.00390625" defaultRowHeight="12.75"/>
  <sheetData>
    <row r="1" spans="2:6" ht="12.75">
      <c r="B1" s="6"/>
      <c r="C1" s="6"/>
      <c r="D1" s="6" t="s">
        <v>16</v>
      </c>
      <c r="E1" s="6"/>
      <c r="F1" s="6"/>
    </row>
    <row r="2" spans="2:6" ht="12.75">
      <c r="B2" s="6" t="s">
        <v>17</v>
      </c>
      <c r="C2" s="6"/>
      <c r="D2" s="6"/>
      <c r="E2" s="6"/>
      <c r="F2" s="6"/>
    </row>
    <row r="3" spans="2:6" ht="12.75">
      <c r="B3" s="6" t="s">
        <v>40</v>
      </c>
      <c r="C3" s="6"/>
      <c r="D3" s="6"/>
      <c r="E3" s="6"/>
      <c r="F3" s="6"/>
    </row>
    <row r="4" spans="2:6" ht="12.75">
      <c r="B4" s="6" t="s">
        <v>18</v>
      </c>
      <c r="C4" s="6"/>
      <c r="D4" s="6"/>
      <c r="E4" s="6"/>
      <c r="F4" s="6"/>
    </row>
    <row r="5" spans="2:6" ht="12.75">
      <c r="B5" s="6" t="s">
        <v>19</v>
      </c>
      <c r="C5" s="6"/>
      <c r="D5" s="6"/>
      <c r="E5" s="6"/>
      <c r="F5" s="6"/>
    </row>
    <row r="6" spans="2:6" ht="12.75">
      <c r="B6" s="6"/>
      <c r="C6" s="6"/>
      <c r="D6" s="6"/>
      <c r="E6" s="6"/>
      <c r="F6" s="6"/>
    </row>
    <row r="8" spans="2:3" ht="12.75">
      <c r="B8" s="6" t="s">
        <v>20</v>
      </c>
      <c r="C8" s="6"/>
    </row>
    <row r="9" spans="2:3" ht="12.75">
      <c r="B9" s="6" t="s">
        <v>21</v>
      </c>
      <c r="C9" s="6"/>
    </row>
    <row r="11" spans="1:6" ht="12.75">
      <c r="A11" s="6" t="s">
        <v>22</v>
      </c>
      <c r="B11" s="6"/>
      <c r="C11" s="6"/>
      <c r="D11" s="6"/>
      <c r="E11" s="6"/>
      <c r="F11" s="6"/>
    </row>
    <row r="12" spans="1:6" ht="12.75">
      <c r="A12" s="6" t="s">
        <v>23</v>
      </c>
      <c r="B12" s="6"/>
      <c r="C12" s="6"/>
      <c r="D12" s="6"/>
      <c r="E12" s="6"/>
      <c r="F12" s="6"/>
    </row>
    <row r="13" spans="1:6" ht="12.75">
      <c r="A13" s="6" t="s">
        <v>43</v>
      </c>
      <c r="B13" s="6"/>
      <c r="C13" s="6"/>
      <c r="D13" s="6"/>
      <c r="E13" s="6"/>
      <c r="F13" s="6"/>
    </row>
    <row r="14" spans="1:6" ht="12.75">
      <c r="A14" s="6"/>
      <c r="B14" s="6"/>
      <c r="C14" s="6"/>
      <c r="D14" s="6"/>
      <c r="E14" s="6"/>
      <c r="F14" s="6"/>
    </row>
    <row r="16" spans="2:5" ht="63.75">
      <c r="B16" s="7" t="s">
        <v>24</v>
      </c>
      <c r="C16" s="7" t="s">
        <v>25</v>
      </c>
      <c r="D16" s="7" t="s">
        <v>26</v>
      </c>
      <c r="E16" s="8" t="s">
        <v>27</v>
      </c>
    </row>
    <row r="17" spans="2:5" ht="12.75">
      <c r="B17" s="9" t="s">
        <v>28</v>
      </c>
      <c r="C17" s="10">
        <v>2013</v>
      </c>
      <c r="D17" s="9" t="s">
        <v>46</v>
      </c>
      <c r="E17" s="11">
        <f>'[1]TDSheet'!$D$16</f>
        <v>1245.93</v>
      </c>
    </row>
    <row r="18" spans="2:5" ht="12.75">
      <c r="B18" s="9" t="s">
        <v>44</v>
      </c>
      <c r="C18" s="10"/>
      <c r="D18" s="9" t="s">
        <v>47</v>
      </c>
      <c r="E18" s="11">
        <f>'[1]TDSheet'!$D$22</f>
        <v>1335.58</v>
      </c>
    </row>
    <row r="19" spans="2:5" ht="12.75">
      <c r="B19" s="9" t="s">
        <v>45</v>
      </c>
      <c r="C19" s="10"/>
      <c r="D19" s="9" t="s">
        <v>29</v>
      </c>
      <c r="E19" s="11">
        <f>'[1]TDSheet'!$D$27</f>
        <v>1434.81</v>
      </c>
    </row>
    <row r="20" spans="2:5" ht="12.75">
      <c r="B20" s="7" t="s">
        <v>30</v>
      </c>
      <c r="C20" s="9"/>
      <c r="D20" s="9"/>
      <c r="E20" s="12">
        <f>SUM(E17:E19)</f>
        <v>4016.32</v>
      </c>
    </row>
    <row r="22" spans="1:6" ht="12.75">
      <c r="A22" s="6" t="s">
        <v>31</v>
      </c>
      <c r="B22" s="6"/>
      <c r="C22" s="6"/>
      <c r="D22" s="6"/>
      <c r="E22" s="6"/>
      <c r="F22" s="6"/>
    </row>
    <row r="23" spans="1:6" ht="12.75">
      <c r="A23" s="6" t="s">
        <v>48</v>
      </c>
      <c r="B23" s="6"/>
      <c r="C23" s="6"/>
      <c r="D23" s="6"/>
      <c r="E23" s="6"/>
      <c r="F23" s="6"/>
    </row>
    <row r="24" spans="1:6" ht="12.75">
      <c r="A24" s="6"/>
      <c r="B24" s="6"/>
      <c r="C24" s="6"/>
      <c r="D24" s="6"/>
      <c r="E24" s="6"/>
      <c r="F24" s="6"/>
    </row>
    <row r="25" spans="2:5" ht="63.75">
      <c r="B25" s="7" t="s">
        <v>24</v>
      </c>
      <c r="C25" s="7" t="s">
        <v>25</v>
      </c>
      <c r="D25" s="7" t="s">
        <v>26</v>
      </c>
      <c r="E25" s="8" t="s">
        <v>32</v>
      </c>
    </row>
    <row r="26" spans="2:5" ht="12.75">
      <c r="B26" s="9" t="s">
        <v>28</v>
      </c>
      <c r="C26" s="10">
        <v>2013</v>
      </c>
      <c r="D26" s="9" t="s">
        <v>46</v>
      </c>
      <c r="E26" s="13">
        <f>'[1]TDSheet'!$D$13</f>
        <v>1158.71</v>
      </c>
    </row>
    <row r="27" spans="2:5" ht="12.75">
      <c r="B27" s="9" t="s">
        <v>44</v>
      </c>
      <c r="C27" s="10"/>
      <c r="D27" s="9" t="s">
        <v>47</v>
      </c>
      <c r="E27" s="13">
        <f>'[1]TDSheet'!$D$19</f>
        <v>1242.09</v>
      </c>
    </row>
    <row r="28" spans="2:5" ht="12.75">
      <c r="B28" s="9" t="s">
        <v>45</v>
      </c>
      <c r="C28" s="10"/>
      <c r="D28" s="9" t="s">
        <v>29</v>
      </c>
      <c r="E28" s="13">
        <f>'[1]TDSheet'!$D$25</f>
        <v>1334.37</v>
      </c>
    </row>
    <row r="29" spans="2:5" ht="12.75">
      <c r="B29" s="7" t="s">
        <v>30</v>
      </c>
      <c r="C29" s="9"/>
      <c r="D29" s="9"/>
      <c r="E29" s="12">
        <f>SUM(E26:E28)</f>
        <v>3735.17</v>
      </c>
    </row>
    <row r="31" spans="1:6" ht="12.75">
      <c r="A31" s="6" t="s">
        <v>49</v>
      </c>
      <c r="B31" s="6"/>
      <c r="C31" s="6"/>
      <c r="D31" s="6"/>
      <c r="E31" s="6"/>
      <c r="F31" s="6"/>
    </row>
    <row r="32" spans="1:6" ht="12.75">
      <c r="A32" s="6" t="s">
        <v>50</v>
      </c>
      <c r="B32" s="6"/>
      <c r="C32" s="6"/>
      <c r="D32" s="6"/>
      <c r="E32" s="6"/>
      <c r="F32" s="6"/>
    </row>
    <row r="34" spans="2:5" ht="51">
      <c r="B34" s="7" t="s">
        <v>24</v>
      </c>
      <c r="C34" s="7" t="s">
        <v>25</v>
      </c>
      <c r="D34" s="7" t="s">
        <v>26</v>
      </c>
      <c r="E34" s="8" t="s">
        <v>33</v>
      </c>
    </row>
    <row r="35" spans="2:5" ht="12.75">
      <c r="B35" s="9" t="s">
        <v>28</v>
      </c>
      <c r="C35" s="10">
        <v>2013</v>
      </c>
      <c r="D35" s="9" t="s">
        <v>46</v>
      </c>
      <c r="E35" s="14">
        <f>'[1]TDSheet'!$D$12</f>
        <v>87.22</v>
      </c>
    </row>
    <row r="36" spans="2:5" ht="12.75">
      <c r="B36" s="9" t="s">
        <v>44</v>
      </c>
      <c r="C36" s="10"/>
      <c r="D36" s="9" t="s">
        <v>47</v>
      </c>
      <c r="E36" s="14">
        <f>'[1]TDSheet'!$D$18</f>
        <v>93.49</v>
      </c>
    </row>
    <row r="37" spans="2:5" ht="12.75">
      <c r="B37" s="9" t="s">
        <v>45</v>
      </c>
      <c r="C37" s="10"/>
      <c r="D37" s="9" t="s">
        <v>29</v>
      </c>
      <c r="E37" s="14">
        <f>'[1]TDSheet'!$D$24</f>
        <v>100.44</v>
      </c>
    </row>
    <row r="38" spans="2:5" ht="12.75">
      <c r="B38" s="7" t="s">
        <v>30</v>
      </c>
      <c r="C38" s="9"/>
      <c r="D38" s="9"/>
      <c r="E38" s="12">
        <f>SUM(E35:E37)</f>
        <v>281.15</v>
      </c>
    </row>
    <row r="41" spans="2:6" ht="12.75">
      <c r="B41" t="s">
        <v>34</v>
      </c>
      <c r="F41" t="s">
        <v>35</v>
      </c>
    </row>
    <row r="42" spans="1:5" ht="12.75">
      <c r="A42" t="s">
        <v>36</v>
      </c>
      <c r="E42" t="s">
        <v>37</v>
      </c>
    </row>
    <row r="43" ht="15.75">
      <c r="A43" s="15" t="s">
        <v>41</v>
      </c>
    </row>
    <row r="44" spans="2:6" ht="12.75">
      <c r="B44" t="s">
        <v>38</v>
      </c>
      <c r="F44" t="s">
        <v>38</v>
      </c>
    </row>
    <row r="46" spans="1:5" ht="12.75">
      <c r="A46" t="s">
        <v>42</v>
      </c>
      <c r="E46" t="s">
        <v>39</v>
      </c>
    </row>
  </sheetData>
  <printOptions/>
  <pageMargins left="0.75" right="0.75" top="1" bottom="1" header="0.5" footer="0.5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2014-03-30T05:30:59Z</cp:lastPrinted>
  <dcterms:created xsi:type="dcterms:W3CDTF">2011-10-17T12:30:43Z</dcterms:created>
  <dcterms:modified xsi:type="dcterms:W3CDTF">2014-03-30T06:50:28Z</dcterms:modified>
  <cp:category/>
  <cp:version/>
  <cp:contentType/>
  <cp:contentStatus/>
</cp:coreProperties>
</file>