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'Лист1'!$A$1:$G$55</definedName>
  </definedNames>
  <calcPr fullCalcOnLoad="1"/>
</workbook>
</file>

<file path=xl/sharedStrings.xml><?xml version="1.0" encoding="utf-8"?>
<sst xmlns="http://schemas.openxmlformats.org/spreadsheetml/2006/main" count="48" uniqueCount="45">
  <si>
    <t>Капитальный ремонт</t>
  </si>
  <si>
    <t>Начислено жильцам</t>
  </si>
  <si>
    <t>Текущий ремонт</t>
  </si>
  <si>
    <t>ООО "УК "Колтома"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</si>
  <si>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</si>
  <si>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</si>
  <si>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</si>
  <si>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</si>
  <si>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</si>
  <si>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</si>
  <si>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ул.30 лет Победы, д.94</t>
  </si>
  <si>
    <t>ИТОГО</t>
  </si>
  <si>
    <t>Оплачено населением</t>
  </si>
  <si>
    <t>Содержание дома (без текущего рем)в том числе:</t>
  </si>
  <si>
    <t>вознаграждение за услуги по управлению многоквартирным домом</t>
  </si>
  <si>
    <t xml:space="preserve">Финансовый отчет за  2013 год  МКД по адресу : </t>
  </si>
  <si>
    <t>Дата выполнения работ</t>
  </si>
  <si>
    <t>Остаток средств капитального ремонта на 01.01.2013г.</t>
  </si>
  <si>
    <t>Остаток средств капитального ремонта на 01.01.2014г. При 100 % оплате</t>
  </si>
  <si>
    <t>Остаток средств текущего ремонта на 01.01.2014г. При 100 % оплате</t>
  </si>
  <si>
    <t>За проверку сметной документации на кап.ремонт ХВС,ГВС,канализации, отопления, кровли, электроснабжение</t>
  </si>
  <si>
    <t>За ремонт межпанельных швов</t>
  </si>
  <si>
    <t>Ремонт канализации в подвале, 6 подъезд</t>
  </si>
  <si>
    <t>За восстановление предподъездного освещения</t>
  </si>
  <si>
    <t>За изготовление и монтаж контейнерной площадки</t>
  </si>
  <si>
    <t>Финановый результат на 01.01.2013г.</t>
  </si>
  <si>
    <t>Начислено населению за 2013 год</t>
  </si>
  <si>
    <t>Электроэнергия ОДН</t>
  </si>
  <si>
    <t>УТВЕРЖДАЮ</t>
  </si>
  <si>
    <t>Директор ООО "УК"Колтома"</t>
  </si>
  <si>
    <t>______________________Т.П.Комолкина</t>
  </si>
  <si>
    <t>Остаток средств текущего ремонта на 01.01.2013г.</t>
  </si>
  <si>
    <t>Израсходовано всего, в том числе:</t>
  </si>
  <si>
    <t xml:space="preserve">Задолженность населения по статье "капитальный ремонт" на 31.12.2013г. </t>
  </si>
  <si>
    <t xml:space="preserve">Задолженность населения по статье "текущий ремонт" на 31.12.2013г. </t>
  </si>
  <si>
    <t>Остаток средств по капитальному и текущему ремонту  на 01.01.2014г. с учетом задолженности</t>
  </si>
  <si>
    <t>Оплачено населением за 2013 год</t>
  </si>
  <si>
    <t>Начислено поставщиками за 2013 год</t>
  </si>
  <si>
    <t>Задолженность (-), переплата (+) населения по начисленным платежам (за 2013г.)</t>
  </si>
  <si>
    <t>Фактическая экономия (+), перерасход (-) ст.6=ст.2-ст.4</t>
  </si>
  <si>
    <t>Результат финансовой деятельности на конец периода</t>
  </si>
  <si>
    <t>Результат финансовой деятельности по коммунальным услугам на конец периода (без услуг по содержанию дома,текущего и капитального ремонта)</t>
  </si>
  <si>
    <t>Главный бухгалтер</t>
  </si>
  <si>
    <t>И.А. Костенкова</t>
  </si>
  <si>
    <t>Задолженность населения на конец периода (без учета задолженности по текущему и капитальному ремонту)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</si>
</sst>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0" xfId="17" applyNumberFormat="1" applyFont="1" applyBorder="1" applyAlignment="1">
      <alignment horizontal="center" vertical="center" wrapText="1"/>
      <protection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</cellXfs>
  <cellStyles count="7">
    <cellStyle name="Normal" xfId="0"/>
    <cellStyle name="Currency" xfId="15"/>
    <cellStyle name="Currency [0]" xfId="16"/>
    <cellStyle name="Обычный_Лист1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75" zoomScaleSheetLayoutView="75" workbookViewId="0" topLeftCell="A16">
      <selection activeCell="D53" sqref="D53"/>
    </sheetView>
  </sheetViews>
  <sheetFormatPr defaultColWidth="9.00390625" defaultRowHeight="12.75"/>
  <cols>
    <col min="1" max="1" width="51.875" style="1" customWidth="1"/>
    <col min="2" max="2" width="20.875" style="1" customWidth="1"/>
    <col min="3" max="3" width="19.125" style="1" customWidth="1"/>
    <col min="4" max="4" width="16.625" style="1" customWidth="1"/>
    <col min="5" max="5" width="17.00390625" style="1" customWidth="1"/>
    <col min="6" max="6" width="16.625" style="1" customWidth="1"/>
    <col min="7" max="7" width="16.25390625" style="1" customWidth="1"/>
    <col min="8" max="16384" width="9.125" style="1" customWidth="1"/>
  </cols>
  <sheetData>
    <row r="1" spans="1:7" ht="18.75" thickBot="1">
      <c r="A1" s="42" t="s">
        <v>3</v>
      </c>
      <c r="B1" s="42"/>
      <c r="C1" s="42"/>
      <c r="D1" s="42"/>
      <c r="E1" s="42"/>
      <c r="F1" s="42"/>
      <c r="G1" s="42"/>
    </row>
    <row r="2" spans="1:7" ht="18">
      <c r="A2" s="2"/>
      <c r="B2" s="2"/>
      <c r="C2" s="3"/>
      <c r="D2" s="46" t="s">
        <v>28</v>
      </c>
      <c r="E2" s="46"/>
      <c r="F2" s="46"/>
      <c r="G2" s="46"/>
    </row>
    <row r="3" spans="1:7" ht="25.5" customHeight="1">
      <c r="A3" s="2"/>
      <c r="B3" s="2"/>
      <c r="C3" s="3"/>
      <c r="D3" s="47" t="s">
        <v>29</v>
      </c>
      <c r="E3" s="47"/>
      <c r="F3" s="47"/>
      <c r="G3" s="47"/>
    </row>
    <row r="4" spans="1:7" ht="22.5" customHeight="1">
      <c r="A4" s="2"/>
      <c r="B4" s="2"/>
      <c r="C4" s="47" t="s">
        <v>30</v>
      </c>
      <c r="D4" s="47"/>
      <c r="E4" s="47"/>
      <c r="F4" s="47"/>
      <c r="G4" s="47"/>
    </row>
    <row r="5" spans="1:7" ht="22.5" customHeight="1">
      <c r="A5" s="2"/>
      <c r="B5" s="2"/>
      <c r="C5" s="3"/>
      <c r="D5" s="3"/>
      <c r="E5" s="3"/>
      <c r="F5" s="3"/>
      <c r="G5" s="3"/>
    </row>
    <row r="6" spans="1:5" s="18" customFormat="1" ht="15.75" customHeight="1">
      <c r="A6" s="48" t="s">
        <v>15</v>
      </c>
      <c r="B6" s="48"/>
      <c r="C6" s="48"/>
      <c r="D6" s="17"/>
      <c r="E6" s="17"/>
    </row>
    <row r="7" spans="1:7" s="18" customFormat="1" ht="18">
      <c r="A7" s="19" t="s">
        <v>10</v>
      </c>
      <c r="B7" s="19"/>
      <c r="C7" s="19"/>
      <c r="D7" s="19"/>
      <c r="E7" s="19"/>
      <c r="F7" s="20"/>
      <c r="G7" s="20"/>
    </row>
    <row r="8" spans="1:7" s="5" customFormat="1" ht="15">
      <c r="A8" s="6"/>
      <c r="B8" s="6"/>
      <c r="C8" s="6"/>
      <c r="D8" s="6"/>
      <c r="E8" s="6"/>
      <c r="F8" s="7"/>
      <c r="G8" s="7"/>
    </row>
    <row r="9" spans="1:4" s="5" customFormat="1" ht="15.75" thickBot="1">
      <c r="A9" s="21" t="s">
        <v>0</v>
      </c>
      <c r="B9" s="8"/>
      <c r="C9" s="4"/>
      <c r="D9" s="4"/>
    </row>
    <row r="10" spans="1:3" s="5" customFormat="1" ht="45">
      <c r="A10" s="22" t="s">
        <v>17</v>
      </c>
      <c r="B10" s="32" t="s">
        <v>16</v>
      </c>
      <c r="C10" s="38">
        <v>-274257.33</v>
      </c>
    </row>
    <row r="11" spans="1:3" s="5" customFormat="1" ht="15">
      <c r="A11" s="23" t="s">
        <v>1</v>
      </c>
      <c r="B11" s="9"/>
      <c r="C11" s="39">
        <v>339241.58</v>
      </c>
    </row>
    <row r="12" spans="1:3" s="5" customFormat="1" ht="27" customHeight="1">
      <c r="A12" s="29" t="s">
        <v>32</v>
      </c>
      <c r="B12" s="9"/>
      <c r="C12" s="34">
        <f>SUM(C13:C14)</f>
        <v>50247</v>
      </c>
    </row>
    <row r="13" spans="1:3" s="5" customFormat="1" ht="45">
      <c r="A13" s="24" t="s">
        <v>20</v>
      </c>
      <c r="B13" s="10">
        <v>41303</v>
      </c>
      <c r="C13" s="33">
        <v>1350</v>
      </c>
    </row>
    <row r="14" spans="1:3" s="5" customFormat="1" ht="23.25" customHeight="1">
      <c r="A14" s="24" t="s">
        <v>21</v>
      </c>
      <c r="B14" s="10">
        <v>41542</v>
      </c>
      <c r="C14" s="33">
        <v>48897</v>
      </c>
    </row>
    <row r="15" spans="1:3" s="5" customFormat="1" ht="30">
      <c r="A15" s="23" t="s">
        <v>18</v>
      </c>
      <c r="B15" s="9"/>
      <c r="C15" s="35">
        <f>C10+C11-C12</f>
        <v>14737.25</v>
      </c>
    </row>
    <row r="16" spans="1:3" s="5" customFormat="1" ht="15">
      <c r="A16" s="30" t="s">
        <v>12</v>
      </c>
      <c r="B16" s="9"/>
      <c r="C16" s="36">
        <f>C11-C17</f>
        <v>317623.21</v>
      </c>
    </row>
    <row r="17" spans="1:3" s="5" customFormat="1" ht="31.5" customHeight="1" thickBot="1">
      <c r="A17" s="25" t="s">
        <v>33</v>
      </c>
      <c r="B17" s="11"/>
      <c r="C17" s="12">
        <v>21618.37</v>
      </c>
    </row>
    <row r="18" spans="1:3" s="5" customFormat="1" ht="15.75" customHeight="1">
      <c r="A18" s="26"/>
      <c r="B18" s="7"/>
      <c r="C18" s="13"/>
    </row>
    <row r="19" spans="1:3" s="5" customFormat="1" ht="15.75" thickBot="1">
      <c r="A19" s="27" t="s">
        <v>2</v>
      </c>
      <c r="B19" s="4"/>
      <c r="C19" s="14"/>
    </row>
    <row r="20" spans="1:3" s="5" customFormat="1" ht="30">
      <c r="A20" s="28" t="s">
        <v>31</v>
      </c>
      <c r="B20" s="32"/>
      <c r="C20" s="38">
        <v>-76772.19</v>
      </c>
    </row>
    <row r="21" spans="1:3" s="5" customFormat="1" ht="15">
      <c r="A21" s="23" t="s">
        <v>1</v>
      </c>
      <c r="B21" s="9"/>
      <c r="C21" s="39">
        <v>114055.42</v>
      </c>
    </row>
    <row r="22" spans="1:3" s="5" customFormat="1" ht="15">
      <c r="A22" s="29" t="s">
        <v>32</v>
      </c>
      <c r="B22" s="9"/>
      <c r="C22" s="34">
        <f>SUM(C23:C25)</f>
        <v>24493.41</v>
      </c>
    </row>
    <row r="23" spans="1:3" s="5" customFormat="1" ht="18" customHeight="1">
      <c r="A23" s="30" t="s">
        <v>22</v>
      </c>
      <c r="B23" s="10">
        <v>41291</v>
      </c>
      <c r="C23" s="33">
        <v>10673</v>
      </c>
    </row>
    <row r="24" spans="1:3" s="5" customFormat="1" ht="30">
      <c r="A24" s="30" t="s">
        <v>23</v>
      </c>
      <c r="B24" s="10">
        <v>41354</v>
      </c>
      <c r="C24" s="33">
        <v>3537</v>
      </c>
    </row>
    <row r="25" spans="1:3" s="5" customFormat="1" ht="15.75" customHeight="1">
      <c r="A25" s="30" t="s">
        <v>24</v>
      </c>
      <c r="B25" s="10">
        <v>41464</v>
      </c>
      <c r="C25" s="33">
        <v>10283.41</v>
      </c>
    </row>
    <row r="26" spans="1:3" s="5" customFormat="1" ht="32.25" customHeight="1">
      <c r="A26" s="29" t="s">
        <v>19</v>
      </c>
      <c r="B26" s="9"/>
      <c r="C26" s="35">
        <f>C20+C21-C22</f>
        <v>12789.819999999996</v>
      </c>
    </row>
    <row r="27" spans="1:3" s="5" customFormat="1" ht="32.25" customHeight="1">
      <c r="A27" s="30" t="s">
        <v>12</v>
      </c>
      <c r="B27" s="9"/>
      <c r="C27" s="36">
        <f>C21-C28</f>
        <v>103792.78</v>
      </c>
    </row>
    <row r="28" spans="1:3" s="5" customFormat="1" ht="33.75" customHeight="1" thickBot="1">
      <c r="A28" s="25" t="s">
        <v>34</v>
      </c>
      <c r="B28" s="37"/>
      <c r="C28" s="12">
        <v>10262.64</v>
      </c>
    </row>
    <row r="29" spans="1:3" s="5" customFormat="1" ht="33.75" customHeight="1" thickBot="1">
      <c r="A29" s="26"/>
      <c r="B29" s="7"/>
      <c r="C29" s="13"/>
    </row>
    <row r="30" spans="1:3" s="5" customFormat="1" ht="15">
      <c r="A30" s="49" t="s">
        <v>35</v>
      </c>
      <c r="B30" s="51"/>
      <c r="C30" s="53">
        <f>C15+C26-C17-C28</f>
        <v>-4353.940000000002</v>
      </c>
    </row>
    <row r="31" spans="1:3" s="5" customFormat="1" ht="15.75" thickBot="1">
      <c r="A31" s="50"/>
      <c r="B31" s="52"/>
      <c r="C31" s="54"/>
    </row>
    <row r="32" spans="1:4" s="5" customFormat="1" ht="23.25" customHeight="1">
      <c r="A32" s="31" t="s">
        <v>4</v>
      </c>
      <c r="B32" s="6"/>
      <c r="C32" s="6"/>
      <c r="D32" s="6"/>
    </row>
    <row r="33" spans="1:4" s="5" customFormat="1" ht="15">
      <c r="A33" s="31"/>
      <c r="B33" s="6"/>
      <c r="C33" s="6"/>
      <c r="D33" s="6"/>
    </row>
    <row r="34" spans="1:4" s="5" customFormat="1" ht="15">
      <c r="A34" s="31" t="s">
        <v>25</v>
      </c>
      <c r="B34" s="6"/>
      <c r="C34" s="15">
        <v>268903.1</v>
      </c>
      <c r="D34" s="6"/>
    </row>
    <row r="35" spans="1:4" s="5" customFormat="1" ht="15">
      <c r="A35" s="6"/>
      <c r="B35" s="6"/>
      <c r="C35" s="6"/>
      <c r="D35" s="6"/>
    </row>
    <row r="36" spans="1:7" s="4" customFormat="1" ht="15">
      <c r="A36" s="44">
        <v>1</v>
      </c>
      <c r="B36" s="45"/>
      <c r="C36" s="9">
        <v>2</v>
      </c>
      <c r="D36" s="9">
        <v>3</v>
      </c>
      <c r="E36" s="9">
        <v>4</v>
      </c>
      <c r="F36" s="9">
        <v>5</v>
      </c>
      <c r="G36" s="9">
        <v>6</v>
      </c>
    </row>
    <row r="37" spans="1:7" s="62" customFormat="1" ht="15" customHeight="1">
      <c r="A37" s="59" t="s">
        <v>5</v>
      </c>
      <c r="B37" s="60"/>
      <c r="C37" s="61" t="s">
        <v>26</v>
      </c>
      <c r="D37" s="43" t="s">
        <v>36</v>
      </c>
      <c r="E37" s="43" t="s">
        <v>37</v>
      </c>
      <c r="F37" s="43" t="s">
        <v>38</v>
      </c>
      <c r="G37" s="43" t="s">
        <v>39</v>
      </c>
    </row>
    <row r="38" spans="1:7" s="62" customFormat="1" ht="99.75" customHeight="1">
      <c r="A38" s="63"/>
      <c r="B38" s="64"/>
      <c r="C38" s="43"/>
      <c r="D38" s="43"/>
      <c r="E38" s="43"/>
      <c r="F38" s="43"/>
      <c r="G38" s="43"/>
    </row>
    <row r="39" spans="1:7" s="62" customFormat="1" ht="15">
      <c r="A39" s="65" t="s">
        <v>6</v>
      </c>
      <c r="B39" s="66"/>
      <c r="C39" s="67">
        <v>335067.89</v>
      </c>
      <c r="D39" s="67">
        <f>C39+F39</f>
        <v>303236.78</v>
      </c>
      <c r="E39" s="67">
        <v>268373.12</v>
      </c>
      <c r="F39" s="67">
        <v>-31831.11</v>
      </c>
      <c r="G39" s="67">
        <f>C39-E39</f>
        <v>66694.77000000002</v>
      </c>
    </row>
    <row r="40" spans="1:7" s="62" customFormat="1" ht="15">
      <c r="A40" s="65" t="s">
        <v>7</v>
      </c>
      <c r="B40" s="66"/>
      <c r="C40" s="67">
        <v>930116.29</v>
      </c>
      <c r="D40" s="67">
        <f aca="true" t="shared" si="0" ref="D40:D45">C40+F40</f>
        <v>863988.0900000001</v>
      </c>
      <c r="E40" s="67">
        <v>734495.91</v>
      </c>
      <c r="F40" s="67">
        <v>-66128.2</v>
      </c>
      <c r="G40" s="67">
        <f aca="true" t="shared" si="1" ref="G40:G45">C40-E40</f>
        <v>195620.38</v>
      </c>
    </row>
    <row r="41" spans="1:7" s="62" customFormat="1" ht="15">
      <c r="A41" s="65" t="s">
        <v>8</v>
      </c>
      <c r="B41" s="66"/>
      <c r="C41" s="67">
        <v>81959.47</v>
      </c>
      <c r="D41" s="67">
        <f t="shared" si="0"/>
        <v>73669.53</v>
      </c>
      <c r="E41" s="67">
        <v>79033.5</v>
      </c>
      <c r="F41" s="67">
        <v>-8289.94</v>
      </c>
      <c r="G41" s="67">
        <f t="shared" si="1"/>
        <v>2925.970000000001</v>
      </c>
    </row>
    <row r="42" spans="1:7" s="62" customFormat="1" ht="15">
      <c r="A42" s="65" t="s">
        <v>9</v>
      </c>
      <c r="B42" s="66"/>
      <c r="C42" s="67">
        <v>98928.15</v>
      </c>
      <c r="D42" s="67">
        <f t="shared" si="0"/>
        <v>86644.65</v>
      </c>
      <c r="E42" s="67">
        <v>98766.91</v>
      </c>
      <c r="F42" s="67">
        <v>-12283.5</v>
      </c>
      <c r="G42" s="67">
        <f t="shared" si="1"/>
        <v>161.2399999999907</v>
      </c>
    </row>
    <row r="43" spans="1:7" s="62" customFormat="1" ht="30" customHeight="1">
      <c r="A43" s="65" t="s">
        <v>13</v>
      </c>
      <c r="B43" s="66"/>
      <c r="C43" s="67">
        <v>842295.56</v>
      </c>
      <c r="D43" s="67">
        <f t="shared" si="0"/>
        <v>767968.3500000001</v>
      </c>
      <c r="E43" s="67">
        <v>842295.56</v>
      </c>
      <c r="F43" s="67">
        <v>-74327.21</v>
      </c>
      <c r="G43" s="67">
        <f t="shared" si="1"/>
        <v>0</v>
      </c>
    </row>
    <row r="44" spans="1:7" s="62" customFormat="1" ht="30" customHeight="1">
      <c r="A44" s="65" t="s">
        <v>14</v>
      </c>
      <c r="B44" s="66"/>
      <c r="C44" s="67">
        <v>98507.59</v>
      </c>
      <c r="D44" s="67"/>
      <c r="E44" s="67">
        <v>98507.59</v>
      </c>
      <c r="F44" s="67"/>
      <c r="G44" s="67">
        <f t="shared" si="1"/>
        <v>0</v>
      </c>
    </row>
    <row r="45" spans="1:7" s="62" customFormat="1" ht="15">
      <c r="A45" s="65" t="s">
        <v>27</v>
      </c>
      <c r="B45" s="66"/>
      <c r="C45" s="67">
        <v>50953.11</v>
      </c>
      <c r="D45" s="67">
        <f t="shared" si="0"/>
        <v>46143.41</v>
      </c>
      <c r="E45" s="67">
        <v>50953.11</v>
      </c>
      <c r="F45" s="67">
        <v>-4809.7</v>
      </c>
      <c r="G45" s="67">
        <f t="shared" si="1"/>
        <v>0</v>
      </c>
    </row>
    <row r="46" spans="1:7" s="71" customFormat="1" ht="15">
      <c r="A46" s="68" t="s">
        <v>11</v>
      </c>
      <c r="B46" s="69"/>
      <c r="C46" s="70">
        <f>SUM(C39:C45)-C44</f>
        <v>2339320.47</v>
      </c>
      <c r="D46" s="70">
        <f>SUM(D39:D45)-D44</f>
        <v>2141650.81</v>
      </c>
      <c r="E46" s="70">
        <f>SUM(E39:E45)-E44</f>
        <v>2073918.1099999996</v>
      </c>
      <c r="F46" s="70">
        <f>SUM(F39:F45)-F44</f>
        <v>-197669.66000000003</v>
      </c>
      <c r="G46" s="70">
        <f>SUM(G39:G45)-G44</f>
        <v>265402.36</v>
      </c>
    </row>
    <row r="47" spans="1:7" s="62" customFormat="1" ht="15">
      <c r="A47" s="72"/>
      <c r="B47" s="73"/>
      <c r="C47" s="41"/>
      <c r="D47" s="41"/>
      <c r="E47" s="41"/>
      <c r="F47" s="41"/>
      <c r="G47" s="41"/>
    </row>
    <row r="48" spans="1:7" s="71" customFormat="1" ht="34.5" customHeight="1">
      <c r="A48" s="68" t="s">
        <v>44</v>
      </c>
      <c r="B48" s="69"/>
      <c r="C48" s="74"/>
      <c r="D48" s="74"/>
      <c r="E48" s="74"/>
      <c r="F48" s="74"/>
      <c r="G48" s="75">
        <f>F46</f>
        <v>-197669.66000000003</v>
      </c>
    </row>
    <row r="49" spans="1:7" s="4" customFormat="1" ht="43.5" customHeight="1">
      <c r="A49" s="55" t="s">
        <v>41</v>
      </c>
      <c r="B49" s="56"/>
      <c r="C49" s="9"/>
      <c r="D49" s="9"/>
      <c r="E49" s="9"/>
      <c r="F49" s="9"/>
      <c r="G49" s="76">
        <f>C34+G46+G48-F43</f>
        <v>410963.00999999995</v>
      </c>
    </row>
    <row r="50" spans="1:7" s="4" customFormat="1" ht="15">
      <c r="A50" s="55"/>
      <c r="B50" s="56"/>
      <c r="C50" s="9"/>
      <c r="D50" s="9"/>
      <c r="E50" s="9"/>
      <c r="F50" s="16"/>
      <c r="G50" s="16"/>
    </row>
    <row r="51" spans="1:7" s="4" customFormat="1" ht="30" customHeight="1">
      <c r="A51" s="57" t="s">
        <v>40</v>
      </c>
      <c r="B51" s="58"/>
      <c r="C51" s="9"/>
      <c r="D51" s="16"/>
      <c r="E51" s="9"/>
      <c r="F51" s="9"/>
      <c r="G51" s="40">
        <f>C30+C34+G46+G48</f>
        <v>332281.86</v>
      </c>
    </row>
    <row r="52" ht="30" customHeight="1"/>
    <row r="53" spans="1:7" s="18" customFormat="1" ht="36.75" customHeight="1">
      <c r="A53" s="77" t="s">
        <v>42</v>
      </c>
      <c r="E53" s="78" t="s">
        <v>43</v>
      </c>
      <c r="F53" s="78"/>
      <c r="G53" s="78"/>
    </row>
  </sheetData>
  <mergeCells count="29">
    <mergeCell ref="E53:G53"/>
    <mergeCell ref="A48:B48"/>
    <mergeCell ref="A49:B49"/>
    <mergeCell ref="A51:B51"/>
    <mergeCell ref="A50:B50"/>
    <mergeCell ref="A47:B47"/>
    <mergeCell ref="C4:G4"/>
    <mergeCell ref="A6:C6"/>
    <mergeCell ref="A30:A31"/>
    <mergeCell ref="B30:B31"/>
    <mergeCell ref="C30:C31"/>
    <mergeCell ref="A39:B39"/>
    <mergeCell ref="A40:B40"/>
    <mergeCell ref="A45:B45"/>
    <mergeCell ref="A46:B46"/>
    <mergeCell ref="A1:G1"/>
    <mergeCell ref="C37:C38"/>
    <mergeCell ref="D37:D38"/>
    <mergeCell ref="E37:E38"/>
    <mergeCell ref="F37:F38"/>
    <mergeCell ref="G37:G38"/>
    <mergeCell ref="A36:B36"/>
    <mergeCell ref="A37:B38"/>
    <mergeCell ref="D2:G2"/>
    <mergeCell ref="D3:G3"/>
    <mergeCell ref="A41:B41"/>
    <mergeCell ref="A42:B42"/>
    <mergeCell ref="A43:B43"/>
    <mergeCell ref="A44:B44"/>
  </mergeCells>
  <printOptions/>
  <pageMargins left="0.34" right="0.1968503937007874" top="0.1968503937007874" bottom="0.1968503937007874" header="0.5118110236220472" footer="0.5118110236220472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2014-03-30T06:53:39Z</cp:lastPrinted>
  <dcterms:created xsi:type="dcterms:W3CDTF">2011-10-17T12:30:43Z</dcterms:created>
  <dcterms:modified xsi:type="dcterms:W3CDTF">2014-03-30T06:54:04Z</dcterms:modified>
  <cp:category/>
  <cp:version/>
  <cp:contentType/>
  <cp:contentStatus/>
</cp:coreProperties>
</file>