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<sst xmlns="http://schemas.openxmlformats.org/spreadsheetml/2006/main" count="169" uniqueCount="111">
  <si>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</si>
  <si>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</si>
  <si>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</si>
  <si>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</si>
  <si>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</si>
  <si>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</si>
  <si>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</si>
  <si>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</si>
  <si>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</si>
  <si>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</si>
  <si>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</si>
  <si>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Оплачено населением</t>
  </si>
  <si>
    <t>Финансовый результат на 01.01.2013г.</t>
  </si>
  <si>
    <t>вознаграждение за услуги по управлению многоквартирным домом</t>
  </si>
  <si>
    <t>Отчет агента</t>
  </si>
  <si>
    <t xml:space="preserve">по денежным средствам,полученным в рамках договора </t>
  </si>
  <si>
    <t>по статье"Оплата Уполномоченному представителю МКД"</t>
  </si>
  <si>
    <t>за 2013 год.</t>
  </si>
  <si>
    <t>В рамках исполнения обязательств по агентскому договору за 2013 г.</t>
  </si>
  <si>
    <t>Агент (ООО "УК "Колтоиа") провел следующую работу:</t>
  </si>
  <si>
    <t>1. В 2013 году были получены платежи от собственников жилых помещений для</t>
  </si>
  <si>
    <t xml:space="preserve">    Принципала по статье "Оплата Уполномоченному представителю МКД"</t>
  </si>
  <si>
    <t>№ п\п</t>
  </si>
  <si>
    <t>год</t>
  </si>
  <si>
    <t>месяц</t>
  </si>
  <si>
    <t>сумма собранных средств,руб.</t>
  </si>
  <si>
    <t>1.</t>
  </si>
  <si>
    <t>январь</t>
  </si>
  <si>
    <t>2.</t>
  </si>
  <si>
    <t>февраль</t>
  </si>
  <si>
    <t>3.</t>
  </si>
  <si>
    <t>март</t>
  </si>
  <si>
    <t>4.</t>
  </si>
  <si>
    <t>апрель</t>
  </si>
  <si>
    <t>.5</t>
  </si>
  <si>
    <t>май</t>
  </si>
  <si>
    <t>.6</t>
  </si>
  <si>
    <t>июнь</t>
  </si>
  <si>
    <t>.7</t>
  </si>
  <si>
    <t>июль</t>
  </si>
  <si>
    <t>.8</t>
  </si>
  <si>
    <t>август</t>
  </si>
  <si>
    <t>.9</t>
  </si>
  <si>
    <t>сентябрь</t>
  </si>
  <si>
    <t>.10.</t>
  </si>
  <si>
    <t>октябрь</t>
  </si>
  <si>
    <t>11.</t>
  </si>
  <si>
    <t>ноябрь</t>
  </si>
  <si>
    <t>12.</t>
  </si>
  <si>
    <t>декабрь</t>
  </si>
  <si>
    <t>Итого:</t>
  </si>
  <si>
    <t>2.  Агентом (ООО "УК "Колтома") в 2013 году было начислено за услуги ,оказываемые собственникам</t>
  </si>
  <si>
    <t>сумма начисленных средств,руб.</t>
  </si>
  <si>
    <t>5.</t>
  </si>
  <si>
    <t>6.</t>
  </si>
  <si>
    <t>7.</t>
  </si>
  <si>
    <t>8.</t>
  </si>
  <si>
    <t>9.</t>
  </si>
  <si>
    <t>10.</t>
  </si>
  <si>
    <t>сумма вознаграждения,руб.</t>
  </si>
  <si>
    <t>Отчет принял</t>
  </si>
  <si>
    <t>Отчет сдал</t>
  </si>
  <si>
    <t>Уполномоченный представитель МКД</t>
  </si>
  <si>
    <t xml:space="preserve">                  ООО "УК "Колтома"</t>
  </si>
  <si>
    <t>31.12.2013г.</t>
  </si>
  <si>
    <t>Директор______________/Комолкина Т.П./</t>
  </si>
  <si>
    <t>с собственниками дома № 38 по ул.50 лет ВЛКСМ</t>
  </si>
  <si>
    <t xml:space="preserve">    (далее Горбунов Игорь Петрович  )</t>
  </si>
  <si>
    <t xml:space="preserve">    МКД Горбунову Игорю Петровичу)    </t>
  </si>
  <si>
    <t>Горбунов Игорь Петрович</t>
  </si>
  <si>
    <t>__________________/Горбунов И.П./</t>
  </si>
  <si>
    <t xml:space="preserve">    на сумму 45889-54 руб.(Сорок пять тысяч восемьсот восемьдесят девять руб.54 коп.),в т.ч.</t>
  </si>
  <si>
    <t xml:space="preserve">    42677-27 руб.(Сорок две тысячи шестьсот семьдесят семь руб.27 коп( в т.ч. НДФЛ.), в т.ч..</t>
  </si>
  <si>
    <t>3. Удержано вознаграждение Агента (ООО "УК "Колтома") на общую сумму 3212-27 руб.</t>
  </si>
  <si>
    <t xml:space="preserve">   ( Три тысячи двести двенадцать руб. 27 коп.), в т.ч..</t>
  </si>
  <si>
    <t>Дата выполнения работ</t>
  </si>
  <si>
    <t>Остаток средств капитального ремонта на 01.01.2013г.</t>
  </si>
  <si>
    <t xml:space="preserve">Остаток средств капитального ремонта на 01.01.2014г. </t>
  </si>
  <si>
    <t>Остаток средств текущего ремонта на 01.01.2014г. При 100 % оплате</t>
  </si>
  <si>
    <t>За капитальный ремонт системы  электроснабжения  многоквартирного дома</t>
  </si>
  <si>
    <t>Замена квартирных электросчетчиков</t>
  </si>
  <si>
    <t>Изготовление и монтаж контейнерной  площадки</t>
  </si>
  <si>
    <t>Сбор средств уполномоченному представителю</t>
  </si>
  <si>
    <t>Электроэнергия ОДН</t>
  </si>
  <si>
    <t xml:space="preserve">Перерасчет, произведенный в 2013г. за (возврат населению экономии -),(возврат населением перерасхода +) </t>
  </si>
  <si>
    <t>Итог перерасчета</t>
  </si>
  <si>
    <t>2011г.</t>
  </si>
  <si>
    <t>2012г.</t>
  </si>
  <si>
    <t>Итого</t>
  </si>
  <si>
    <t>УТВЕРЖДАЮ</t>
  </si>
  <si>
    <t>Директор ООО "УК"Колтома"</t>
  </si>
  <si>
    <t>______________________Т.П.Комолкина</t>
  </si>
  <si>
    <t xml:space="preserve">Финансовый отчет за  2013 год  МКД по адресу : </t>
  </si>
  <si>
    <t>ул. 50 лет ВЛКСМ д.38</t>
  </si>
  <si>
    <t>Остаток средств текущего ремонта на 01.01.2013г.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</si>
  <si>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</si>
  <si>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</si>
  <si>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Израсходовано всего, в том числе:</t>
  </si>
  <si>
    <t>Остаток средств по капитальному и текущему ремонту  на 01.01.2014г. с учетом задолженности</t>
  </si>
  <si>
    <t>Начислено поставщиками за 2013 год</t>
  </si>
  <si>
    <t>Фактическая экономия (+), перерасход (-) ст.6=ст.2-ст.4</t>
  </si>
  <si>
    <t>Содержание дома (без тек. ремонта), в том числе:</t>
  </si>
  <si>
    <t>Перерасчет за 2011,2012 г.г.</t>
  </si>
  <si>
    <t>Результат финансовой деятельности на конец периода</t>
  </si>
  <si>
    <t>Начислено собственникам жилого и нежилого помещения за 2013 год</t>
  </si>
  <si>
    <t>Оплачено собственниками жилого и нежилого помещения за 2013 год</t>
  </si>
  <si>
    <t>Задолженность (-),переплата (+) собственников по начисленным платежам (за 2013г.)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</si>
  <si>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</si>
  <si>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Главный бухгалтер</t>
  </si>
  <si>
    <t>И.А. Костенкова</t>
  </si>
  <si>
    <t>Задолженность населения на конец периода (без учета задолженности по текущему и капитальному ремонту)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</si>
</sst>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4"/>
      <name val="Arial Rounded MT Bold"/>
      <family val="2"/>
    </font>
    <font>
      <b/>
      <sz val="12"/>
      <color indexed="8"/>
      <name val="Arial Rounded MT Bold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i/>
      <sz val="12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17" applyNumberFormat="1" applyFont="1" applyBorder="1" applyAlignment="1">
      <alignment horizontal="center" vertical="center" wrapText="1"/>
      <protection/>
    </xf>
    <xf numFmtId="4" fontId="13" fillId="0" borderId="0" xfId="17" applyNumberFormat="1" applyFont="1" applyBorder="1" applyAlignment="1">
      <alignment horizontal="center" vertical="center" wrapText="1"/>
      <protection/>
    </xf>
    <xf numFmtId="2" fontId="7" fillId="0" borderId="0" xfId="17" applyNumberFormat="1" applyFont="1" applyBorder="1" applyAlignment="1">
      <alignment horizontal="center" vertical="center" wrapText="1"/>
      <protection/>
    </xf>
    <xf numFmtId="1" fontId="7" fillId="0" borderId="1" xfId="17" applyNumberFormat="1" applyFont="1" applyBorder="1" applyAlignment="1">
      <alignment horizontal="center" vertical="center" wrapText="1"/>
      <protection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2" xfId="18" applyNumberFormat="1" applyFont="1" applyBorder="1" applyAlignment="1">
      <alignment horizontal="center" vertical="center" wrapText="1"/>
      <protection/>
    </xf>
    <xf numFmtId="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4" fillId="0" borderId="2" xfId="18" applyNumberFormat="1" applyFont="1" applyBorder="1" applyAlignment="1">
      <alignment horizontal="center" vertical="center" wrapText="1"/>
      <protection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24" xfId="18" applyNumberFormat="1" applyFont="1" applyFill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86;&#1074;&#1072;&#1103;%20&#1087;&#1072;&#1087;&#1082;&#1072;%20(2)\50%20&#1083;.&#1074;.,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D12">
            <v>235</v>
          </cell>
        </row>
        <row r="13">
          <cell r="D13">
            <v>3122.1</v>
          </cell>
        </row>
        <row r="16">
          <cell r="D16">
            <v>3357.1</v>
          </cell>
        </row>
        <row r="18">
          <cell r="D18">
            <v>231.6</v>
          </cell>
        </row>
        <row r="19">
          <cell r="D19">
            <v>3076.95</v>
          </cell>
        </row>
        <row r="22">
          <cell r="D22">
            <v>3308.5499999999997</v>
          </cell>
        </row>
        <row r="24">
          <cell r="D24">
            <v>183.66</v>
          </cell>
        </row>
        <row r="25">
          <cell r="D25">
            <v>2440.11</v>
          </cell>
        </row>
        <row r="28">
          <cell r="D28">
            <v>2623.77</v>
          </cell>
        </row>
        <row r="30">
          <cell r="D30">
            <v>207.14</v>
          </cell>
        </row>
        <row r="31">
          <cell r="D31">
            <v>2752</v>
          </cell>
        </row>
        <row r="34">
          <cell r="D34">
            <v>2959.14</v>
          </cell>
        </row>
        <row r="36">
          <cell r="D36">
            <v>270.21</v>
          </cell>
        </row>
        <row r="37">
          <cell r="D37">
            <v>3589.9</v>
          </cell>
        </row>
        <row r="38">
          <cell r="D38">
            <v>3860.11</v>
          </cell>
        </row>
        <row r="41">
          <cell r="D41">
            <v>299.15</v>
          </cell>
        </row>
        <row r="42">
          <cell r="D42">
            <v>3974.37</v>
          </cell>
        </row>
        <row r="45">
          <cell r="D45">
            <v>4273.5199999999995</v>
          </cell>
        </row>
        <row r="47">
          <cell r="D47">
            <v>199.34</v>
          </cell>
        </row>
        <row r="48">
          <cell r="D48">
            <v>2648.38</v>
          </cell>
        </row>
        <row r="51">
          <cell r="D51">
            <v>2847.7200000000003</v>
          </cell>
        </row>
        <row r="53">
          <cell r="D53">
            <v>243.57</v>
          </cell>
        </row>
        <row r="54">
          <cell r="D54">
            <v>3236.01</v>
          </cell>
        </row>
        <row r="57">
          <cell r="D57">
            <v>3479.5800000000004</v>
          </cell>
        </row>
        <row r="59">
          <cell r="D59">
            <v>169.33</v>
          </cell>
        </row>
        <row r="60">
          <cell r="D60">
            <v>2249.7</v>
          </cell>
        </row>
        <row r="63">
          <cell r="D63">
            <v>2419.0299999999997</v>
          </cell>
        </row>
        <row r="65">
          <cell r="D65">
            <v>271.92</v>
          </cell>
        </row>
        <row r="66">
          <cell r="D66">
            <v>3612.6</v>
          </cell>
        </row>
        <row r="69">
          <cell r="D69">
            <v>3884.52</v>
          </cell>
        </row>
        <row r="71">
          <cell r="D71">
            <v>380.63</v>
          </cell>
        </row>
        <row r="72">
          <cell r="D72">
            <v>5057.01</v>
          </cell>
        </row>
        <row r="75">
          <cell r="D75">
            <v>5437.64</v>
          </cell>
        </row>
        <row r="77">
          <cell r="D77">
            <v>520.72</v>
          </cell>
        </row>
        <row r="78">
          <cell r="D78">
            <v>6918.14</v>
          </cell>
        </row>
        <row r="81">
          <cell r="D81">
            <v>7438.860000000001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75" zoomScaleSheetLayoutView="75" workbookViewId="0" topLeftCell="A32">
      <selection activeCell="F37" sqref="F37"/>
    </sheetView>
  </sheetViews>
  <sheetFormatPr defaultColWidth="9.00390625" defaultRowHeight="12.75"/>
  <cols>
    <col min="1" max="1" width="54.00390625" style="1" customWidth="1"/>
    <col min="2" max="2" width="15.00390625" style="1" customWidth="1"/>
    <col min="3" max="3" width="17.75390625" style="1" customWidth="1"/>
    <col min="4" max="4" width="15.625" style="1" customWidth="1"/>
    <col min="5" max="5" width="18.00390625" style="1" customWidth="1"/>
    <col min="6" max="6" width="17.375" style="1" customWidth="1"/>
    <col min="7" max="7" width="16.25390625" style="1" customWidth="1"/>
    <col min="8" max="16384" width="9.125" style="1" customWidth="1"/>
  </cols>
  <sheetData>
    <row r="1" spans="1:7" ht="18" customHeight="1" thickBot="1">
      <c r="A1" s="51" t="s">
        <v>3</v>
      </c>
      <c r="B1" s="51"/>
      <c r="C1" s="51"/>
      <c r="D1" s="51"/>
      <c r="E1" s="51"/>
      <c r="F1" s="51"/>
      <c r="G1" s="51"/>
    </row>
    <row r="2" spans="1:7" ht="18">
      <c r="A2" s="2"/>
      <c r="B2" s="2"/>
      <c r="C2" s="14"/>
      <c r="D2" s="67" t="s">
        <v>89</v>
      </c>
      <c r="E2" s="67"/>
      <c r="F2" s="67"/>
      <c r="G2" s="67"/>
    </row>
    <row r="3" spans="1:7" ht="25.5" customHeight="1">
      <c r="A3" s="2"/>
      <c r="B3" s="2"/>
      <c r="C3" s="14"/>
      <c r="D3" s="68" t="s">
        <v>90</v>
      </c>
      <c r="E3" s="68"/>
      <c r="F3" s="68"/>
      <c r="G3" s="68"/>
    </row>
    <row r="4" spans="1:7" ht="22.5" customHeight="1">
      <c r="A4" s="2"/>
      <c r="B4" s="2"/>
      <c r="C4" s="68" t="s">
        <v>91</v>
      </c>
      <c r="D4" s="68"/>
      <c r="E4" s="68"/>
      <c r="F4" s="68"/>
      <c r="G4" s="68"/>
    </row>
    <row r="5" spans="1:7" ht="22.5" customHeight="1">
      <c r="A5" s="2"/>
      <c r="B5" s="2"/>
      <c r="C5" s="14"/>
      <c r="D5" s="14"/>
      <c r="E5" s="14"/>
      <c r="F5" s="14"/>
      <c r="G5" s="14"/>
    </row>
    <row r="6" spans="1:7" ht="18" customHeight="1">
      <c r="A6" s="69" t="s">
        <v>92</v>
      </c>
      <c r="B6" s="69"/>
      <c r="C6" s="69"/>
      <c r="D6" s="2"/>
      <c r="E6" s="3"/>
      <c r="F6" s="3"/>
      <c r="G6" s="3"/>
    </row>
    <row r="7" spans="1:2" ht="18">
      <c r="A7" s="15" t="s">
        <v>93</v>
      </c>
      <c r="B7" s="3"/>
    </row>
    <row r="8" spans="1:2" ht="18">
      <c r="A8" s="3"/>
      <c r="B8" s="3"/>
    </row>
    <row r="9" spans="1:3" s="18" customFormat="1" ht="15.75" thickBot="1">
      <c r="A9" s="33" t="s">
        <v>0</v>
      </c>
      <c r="B9" s="16"/>
      <c r="C9" s="17"/>
    </row>
    <row r="10" spans="1:3" s="18" customFormat="1" ht="45">
      <c r="A10" s="34" t="s">
        <v>76</v>
      </c>
      <c r="B10" s="42" t="s">
        <v>75</v>
      </c>
      <c r="C10" s="47">
        <v>104803.62</v>
      </c>
    </row>
    <row r="11" spans="1:3" s="18" customFormat="1" ht="15">
      <c r="A11" s="35" t="s">
        <v>1</v>
      </c>
      <c r="B11" s="13"/>
      <c r="C11" s="43">
        <v>186563.67</v>
      </c>
    </row>
    <row r="12" spans="1:3" s="18" customFormat="1" ht="15">
      <c r="A12" s="35" t="s">
        <v>97</v>
      </c>
      <c r="B12" s="13"/>
      <c r="C12" s="44">
        <f>C13</f>
        <v>401490</v>
      </c>
    </row>
    <row r="13" spans="1:3" s="18" customFormat="1" ht="30">
      <c r="A13" s="36" t="s">
        <v>79</v>
      </c>
      <c r="B13" s="32">
        <v>41501</v>
      </c>
      <c r="C13" s="19">
        <v>401490</v>
      </c>
    </row>
    <row r="14" spans="1:3" s="18" customFormat="1" ht="30">
      <c r="A14" s="35" t="s">
        <v>77</v>
      </c>
      <c r="B14" s="13"/>
      <c r="C14" s="20">
        <f>C10+C11-C12</f>
        <v>-110122.70999999996</v>
      </c>
    </row>
    <row r="15" spans="1:3" s="18" customFormat="1" ht="23.25" customHeight="1">
      <c r="A15" s="37" t="s">
        <v>11</v>
      </c>
      <c r="B15" s="13"/>
      <c r="C15" s="45">
        <f>C11-C16</f>
        <v>185820.67</v>
      </c>
    </row>
    <row r="16" spans="1:3" s="18" customFormat="1" ht="30.75" thickBot="1">
      <c r="A16" s="38" t="s">
        <v>95</v>
      </c>
      <c r="B16" s="46"/>
      <c r="C16" s="21">
        <v>743</v>
      </c>
    </row>
    <row r="17" spans="1:3" s="18" customFormat="1" ht="15">
      <c r="A17" s="39"/>
      <c r="B17" s="22"/>
      <c r="C17" s="23"/>
    </row>
    <row r="18" spans="1:3" s="18" customFormat="1" ht="15.75" thickBot="1">
      <c r="A18" s="33" t="s">
        <v>2</v>
      </c>
      <c r="B18" s="24"/>
      <c r="C18" s="17"/>
    </row>
    <row r="19" spans="1:3" s="18" customFormat="1" ht="30">
      <c r="A19" s="34" t="s">
        <v>94</v>
      </c>
      <c r="B19" s="42"/>
      <c r="C19" s="47">
        <v>-339006.88</v>
      </c>
    </row>
    <row r="20" spans="1:3" s="18" customFormat="1" ht="15">
      <c r="A20" s="35" t="s">
        <v>1</v>
      </c>
      <c r="B20" s="13"/>
      <c r="C20" s="48">
        <v>187462.12</v>
      </c>
    </row>
    <row r="21" spans="1:3" s="18" customFormat="1" ht="17.25" customHeight="1">
      <c r="A21" s="35" t="s">
        <v>97</v>
      </c>
      <c r="B21" s="13"/>
      <c r="C21" s="44">
        <f>SUM(C22:C23)</f>
        <v>44654.07</v>
      </c>
    </row>
    <row r="22" spans="1:3" s="18" customFormat="1" ht="15">
      <c r="A22" s="37" t="s">
        <v>80</v>
      </c>
      <c r="B22" s="32">
        <v>41501</v>
      </c>
      <c r="C22" s="19">
        <v>38058</v>
      </c>
    </row>
    <row r="23" spans="1:3" s="18" customFormat="1" ht="15">
      <c r="A23" s="37" t="s">
        <v>81</v>
      </c>
      <c r="B23" s="32">
        <v>41533</v>
      </c>
      <c r="C23" s="19">
        <v>6596.07</v>
      </c>
    </row>
    <row r="24" spans="1:3" s="18" customFormat="1" ht="30" customHeight="1">
      <c r="A24" s="35" t="s">
        <v>78</v>
      </c>
      <c r="B24" s="13"/>
      <c r="C24" s="20">
        <f>C19+C20-C21</f>
        <v>-196198.83000000002</v>
      </c>
    </row>
    <row r="25" spans="1:3" s="18" customFormat="1" ht="30" customHeight="1">
      <c r="A25" s="37" t="s">
        <v>11</v>
      </c>
      <c r="B25" s="13"/>
      <c r="C25" s="45">
        <f>C20-C26</f>
        <v>181545.85</v>
      </c>
    </row>
    <row r="26" spans="1:3" s="18" customFormat="1" ht="30.75" thickBot="1">
      <c r="A26" s="38" t="s">
        <v>96</v>
      </c>
      <c r="B26" s="46"/>
      <c r="C26" s="21">
        <v>5916.27</v>
      </c>
    </row>
    <row r="27" spans="1:3" s="18" customFormat="1" ht="15.75" thickBot="1">
      <c r="A27" s="40"/>
      <c r="B27" s="25"/>
      <c r="C27" s="17"/>
    </row>
    <row r="28" spans="1:3" s="18" customFormat="1" ht="15" customHeight="1">
      <c r="A28" s="55" t="s">
        <v>98</v>
      </c>
      <c r="B28" s="59"/>
      <c r="C28" s="61">
        <f>SUM(C14+C24)-C16-C26</f>
        <v>-312980.81</v>
      </c>
    </row>
    <row r="29" spans="1:3" s="18" customFormat="1" ht="21" customHeight="1" thickBot="1">
      <c r="A29" s="56"/>
      <c r="B29" s="60"/>
      <c r="C29" s="62"/>
    </row>
    <row r="30" spans="1:3" s="18" customFormat="1" ht="15">
      <c r="A30" s="41" t="s">
        <v>4</v>
      </c>
      <c r="B30" s="26"/>
      <c r="C30" s="27"/>
    </row>
    <row r="31" spans="1:3" s="18" customFormat="1" ht="15">
      <c r="A31" s="41"/>
      <c r="B31" s="26"/>
      <c r="C31" s="27"/>
    </row>
    <row r="32" spans="1:3" s="18" customFormat="1" ht="19.5" customHeight="1">
      <c r="A32" s="41" t="s">
        <v>12</v>
      </c>
      <c r="B32" s="26"/>
      <c r="C32" s="28">
        <v>150472.51</v>
      </c>
    </row>
    <row r="33" spans="1:7" s="18" customFormat="1" ht="45" customHeight="1" hidden="1">
      <c r="A33" s="57" t="s">
        <v>84</v>
      </c>
      <c r="B33" s="58"/>
      <c r="C33" s="13" t="s">
        <v>6</v>
      </c>
      <c r="D33" s="11" t="s">
        <v>7</v>
      </c>
      <c r="E33" s="12" t="s">
        <v>8</v>
      </c>
      <c r="F33" s="12" t="s">
        <v>9</v>
      </c>
      <c r="G33" s="12" t="s">
        <v>85</v>
      </c>
    </row>
    <row r="34" spans="1:7" s="18" customFormat="1" ht="15" hidden="1">
      <c r="A34" s="57" t="s">
        <v>86</v>
      </c>
      <c r="B34" s="58"/>
      <c r="C34" s="13">
        <v>17281.3</v>
      </c>
      <c r="D34" s="11">
        <v>-38142.17</v>
      </c>
      <c r="E34" s="12">
        <v>7753.8</v>
      </c>
      <c r="F34" s="12">
        <v>12333.41</v>
      </c>
      <c r="G34" s="12">
        <f>SUM(C34:F34)</f>
        <v>-773.6599999999999</v>
      </c>
    </row>
    <row r="35" spans="1:7" s="18" customFormat="1" ht="15" hidden="1">
      <c r="A35" s="57" t="s">
        <v>87</v>
      </c>
      <c r="B35" s="58"/>
      <c r="C35" s="13">
        <v>324.97</v>
      </c>
      <c r="D35" s="11">
        <v>-111401.03</v>
      </c>
      <c r="E35" s="12">
        <v>-9061.69</v>
      </c>
      <c r="F35" s="12">
        <v>-13047.58</v>
      </c>
      <c r="G35" s="12">
        <f>SUM(C35:F35)</f>
        <v>-133185.33</v>
      </c>
    </row>
    <row r="36" spans="1:7" s="18" customFormat="1" ht="15" hidden="1">
      <c r="A36" s="57" t="s">
        <v>88</v>
      </c>
      <c r="B36" s="58"/>
      <c r="C36" s="13">
        <f>SUM(C34:C35)</f>
        <v>17606.27</v>
      </c>
      <c r="D36" s="11">
        <f>SUM(D34:D35)</f>
        <v>-149543.2</v>
      </c>
      <c r="E36" s="12">
        <f>SUM(E34:E35)</f>
        <v>-1307.8900000000003</v>
      </c>
      <c r="F36" s="12">
        <f>SUM(F34:F35)</f>
        <v>-714.1700000000001</v>
      </c>
      <c r="G36" s="12">
        <f>SUM(C36:F36)</f>
        <v>-133958.99000000005</v>
      </c>
    </row>
    <row r="37" spans="1:3" s="18" customFormat="1" ht="15">
      <c r="A37" s="26"/>
      <c r="B37" s="26"/>
      <c r="C37" s="29"/>
    </row>
    <row r="38" spans="1:7" s="24" customFormat="1" ht="15">
      <c r="A38" s="57">
        <v>1</v>
      </c>
      <c r="B38" s="58"/>
      <c r="C38" s="30">
        <v>2</v>
      </c>
      <c r="D38" s="13">
        <v>3</v>
      </c>
      <c r="E38" s="13">
        <v>4</v>
      </c>
      <c r="F38" s="13">
        <v>5</v>
      </c>
      <c r="G38" s="13">
        <v>6</v>
      </c>
    </row>
    <row r="39" spans="1:7" s="18" customFormat="1" ht="15" customHeight="1">
      <c r="A39" s="63" t="s">
        <v>5</v>
      </c>
      <c r="B39" s="64"/>
      <c r="C39" s="52" t="s">
        <v>104</v>
      </c>
      <c r="D39" s="53" t="s">
        <v>105</v>
      </c>
      <c r="E39" s="53" t="s">
        <v>99</v>
      </c>
      <c r="F39" s="54" t="s">
        <v>106</v>
      </c>
      <c r="G39" s="53" t="s">
        <v>100</v>
      </c>
    </row>
    <row r="40" spans="1:7" s="73" customFormat="1" ht="104.25" customHeight="1">
      <c r="A40" s="65"/>
      <c r="B40" s="66"/>
      <c r="C40" s="53"/>
      <c r="D40" s="53"/>
      <c r="E40" s="53"/>
      <c r="F40" s="54"/>
      <c r="G40" s="53"/>
    </row>
    <row r="41" spans="1:7" s="73" customFormat="1" ht="15">
      <c r="A41" s="74" t="s">
        <v>6</v>
      </c>
      <c r="B41" s="75"/>
      <c r="C41" s="76">
        <v>253396.72</v>
      </c>
      <c r="D41" s="76">
        <f>C41+F41</f>
        <v>225214.1</v>
      </c>
      <c r="E41" s="76">
        <v>250034.57</v>
      </c>
      <c r="F41" s="76">
        <v>-28182.62</v>
      </c>
      <c r="G41" s="76">
        <f>C41-E41</f>
        <v>3362.149999999994</v>
      </c>
    </row>
    <row r="42" spans="1:7" s="73" customFormat="1" ht="15">
      <c r="A42" s="74" t="s">
        <v>7</v>
      </c>
      <c r="B42" s="75"/>
      <c r="C42" s="76">
        <v>585086.78</v>
      </c>
      <c r="D42" s="76">
        <f aca="true" t="shared" si="0" ref="D42:D47">C42+F42</f>
        <v>562876.73</v>
      </c>
      <c r="E42" s="76">
        <v>684982.9</v>
      </c>
      <c r="F42" s="76">
        <v>-22210.05</v>
      </c>
      <c r="G42" s="76">
        <f aca="true" t="shared" si="1" ref="G42:G47">C42-E42</f>
        <v>-99896.12</v>
      </c>
    </row>
    <row r="43" spans="1:7" s="73" customFormat="1" ht="15">
      <c r="A43" s="74" t="s">
        <v>8</v>
      </c>
      <c r="B43" s="75"/>
      <c r="C43" s="76">
        <v>78798.37</v>
      </c>
      <c r="D43" s="76">
        <f t="shared" si="0"/>
        <v>78804.90999999999</v>
      </c>
      <c r="E43" s="76">
        <v>83425.08</v>
      </c>
      <c r="F43" s="76">
        <v>6.54</v>
      </c>
      <c r="G43" s="76">
        <f t="shared" si="1"/>
        <v>-4626.710000000006</v>
      </c>
    </row>
    <row r="44" spans="1:7" s="73" customFormat="1" ht="15">
      <c r="A44" s="74" t="s">
        <v>9</v>
      </c>
      <c r="B44" s="75"/>
      <c r="C44" s="76">
        <v>81166.76</v>
      </c>
      <c r="D44" s="76">
        <f t="shared" si="0"/>
        <v>81117.48</v>
      </c>
      <c r="E44" s="76">
        <v>84645.26</v>
      </c>
      <c r="F44" s="76">
        <v>-49.28</v>
      </c>
      <c r="G44" s="76">
        <f t="shared" si="1"/>
        <v>-3478.5</v>
      </c>
    </row>
    <row r="45" spans="1:7" s="73" customFormat="1" ht="15">
      <c r="A45" s="74" t="s">
        <v>101</v>
      </c>
      <c r="B45" s="75"/>
      <c r="C45" s="76">
        <v>425556.24</v>
      </c>
      <c r="D45" s="76">
        <f t="shared" si="0"/>
        <v>425628.14</v>
      </c>
      <c r="E45" s="76">
        <v>425556.24</v>
      </c>
      <c r="F45" s="76">
        <v>71.9</v>
      </c>
      <c r="G45" s="76">
        <f t="shared" si="1"/>
        <v>0</v>
      </c>
    </row>
    <row r="46" spans="1:7" s="73" customFormat="1" ht="30" customHeight="1">
      <c r="A46" s="74" t="s">
        <v>13</v>
      </c>
      <c r="B46" s="75"/>
      <c r="C46" s="76">
        <v>58267.91</v>
      </c>
      <c r="D46" s="76"/>
      <c r="E46" s="76">
        <v>58267.91</v>
      </c>
      <c r="F46" s="76"/>
      <c r="G46" s="76">
        <f t="shared" si="1"/>
        <v>0</v>
      </c>
    </row>
    <row r="47" spans="1:7" s="73" customFormat="1" ht="15">
      <c r="A47" s="74" t="s">
        <v>83</v>
      </c>
      <c r="B47" s="75"/>
      <c r="C47" s="76">
        <v>29584.5</v>
      </c>
      <c r="D47" s="76">
        <f t="shared" si="0"/>
        <v>30710.1</v>
      </c>
      <c r="E47" s="76">
        <v>29584.5</v>
      </c>
      <c r="F47" s="76">
        <v>1125.6</v>
      </c>
      <c r="G47" s="76">
        <f t="shared" si="1"/>
        <v>0</v>
      </c>
    </row>
    <row r="48" spans="1:7" s="73" customFormat="1" ht="15">
      <c r="A48" s="74" t="s">
        <v>82</v>
      </c>
      <c r="B48" s="75"/>
      <c r="C48" s="77">
        <v>43295.04</v>
      </c>
      <c r="D48" s="76">
        <v>45889.54</v>
      </c>
      <c r="E48" s="76">
        <f>D48</f>
        <v>45889.54</v>
      </c>
      <c r="F48" s="76"/>
      <c r="G48" s="76"/>
    </row>
    <row r="49" spans="1:7" s="81" customFormat="1" ht="15">
      <c r="A49" s="78" t="s">
        <v>10</v>
      </c>
      <c r="B49" s="79"/>
      <c r="C49" s="80">
        <f>SUM(C41:C48)-C46</f>
        <v>1496884.4100000001</v>
      </c>
      <c r="D49" s="80">
        <f>SUM(D41:D48)-D46</f>
        <v>1450241</v>
      </c>
      <c r="E49" s="80">
        <f>SUM(E41:E48)-E46</f>
        <v>1604118.0899999999</v>
      </c>
      <c r="F49" s="80">
        <f>SUM(F41:F48)-F46</f>
        <v>-49237.909999999996</v>
      </c>
      <c r="G49" s="80">
        <f>SUM(G41:G48)-G46</f>
        <v>-104639.18000000001</v>
      </c>
    </row>
    <row r="50" spans="1:7" s="73" customFormat="1" ht="15">
      <c r="A50" s="82"/>
      <c r="B50" s="83"/>
      <c r="C50" s="76"/>
      <c r="D50" s="76"/>
      <c r="E50" s="76"/>
      <c r="F50" s="76"/>
      <c r="G50" s="76"/>
    </row>
    <row r="51" spans="1:7" s="18" customFormat="1" ht="15">
      <c r="A51" s="72" t="s">
        <v>102</v>
      </c>
      <c r="B51" s="50"/>
      <c r="C51" s="31"/>
      <c r="D51" s="31"/>
      <c r="E51" s="31"/>
      <c r="F51" s="31"/>
      <c r="G51" s="84">
        <f>G36</f>
        <v>-133958.99000000005</v>
      </c>
    </row>
    <row r="52" spans="1:7" s="18" customFormat="1" ht="38.25" customHeight="1">
      <c r="A52" s="72" t="s">
        <v>110</v>
      </c>
      <c r="B52" s="50"/>
      <c r="C52" s="31"/>
      <c r="D52" s="31"/>
      <c r="E52" s="31"/>
      <c r="F52" s="31"/>
      <c r="G52" s="84">
        <f>F49</f>
        <v>-49237.909999999996</v>
      </c>
    </row>
    <row r="53" spans="1:7" s="18" customFormat="1" ht="53.25" customHeight="1">
      <c r="A53" s="72" t="s">
        <v>107</v>
      </c>
      <c r="B53" s="50"/>
      <c r="C53" s="31"/>
      <c r="D53" s="31"/>
      <c r="E53" s="31"/>
      <c r="F53" s="31"/>
      <c r="G53" s="84">
        <f>C32+G49+G51+G52-F45</f>
        <v>-137435.47000000003</v>
      </c>
    </row>
    <row r="54" spans="1:7" s="18" customFormat="1" ht="30" customHeight="1">
      <c r="A54" s="72"/>
      <c r="B54" s="50"/>
      <c r="C54" s="31"/>
      <c r="D54" s="31"/>
      <c r="E54" s="31"/>
      <c r="F54" s="31"/>
      <c r="G54" s="31"/>
    </row>
    <row r="55" spans="1:7" s="18" customFormat="1" ht="30" customHeight="1">
      <c r="A55" s="70" t="s">
        <v>103</v>
      </c>
      <c r="B55" s="71"/>
      <c r="C55" s="13"/>
      <c r="D55" s="13"/>
      <c r="E55" s="13"/>
      <c r="F55" s="13"/>
      <c r="G55" s="49">
        <f>C28+C32+G49+G51+G52</f>
        <v>-450344.38</v>
      </c>
    </row>
    <row r="56" ht="36" customHeight="1"/>
    <row r="57" spans="1:7" s="86" customFormat="1" ht="36.75" customHeight="1">
      <c r="A57" s="85" t="s">
        <v>108</v>
      </c>
      <c r="E57" s="87" t="s">
        <v>109</v>
      </c>
      <c r="F57" s="87"/>
      <c r="G57" s="87"/>
    </row>
  </sheetData>
  <mergeCells count="35">
    <mergeCell ref="E57:G57"/>
    <mergeCell ref="A55:B55"/>
    <mergeCell ref="A49:B49"/>
    <mergeCell ref="A50:B50"/>
    <mergeCell ref="A51:B51"/>
    <mergeCell ref="A54:B54"/>
    <mergeCell ref="A52:B52"/>
    <mergeCell ref="A53:B53"/>
    <mergeCell ref="A45:B45"/>
    <mergeCell ref="A46:B46"/>
    <mergeCell ref="A47:B47"/>
    <mergeCell ref="A48:B48"/>
    <mergeCell ref="A41:B41"/>
    <mergeCell ref="A42:B42"/>
    <mergeCell ref="A43:B43"/>
    <mergeCell ref="A44:B44"/>
    <mergeCell ref="D2:G2"/>
    <mergeCell ref="D3:G3"/>
    <mergeCell ref="C4:G4"/>
    <mergeCell ref="A6:C6"/>
    <mergeCell ref="B28:B29"/>
    <mergeCell ref="C28:C29"/>
    <mergeCell ref="A38:B38"/>
    <mergeCell ref="A39:B40"/>
    <mergeCell ref="A36:B36"/>
    <mergeCell ref="A1:G1"/>
    <mergeCell ref="C39:C40"/>
    <mergeCell ref="D39:D40"/>
    <mergeCell ref="E39:E40"/>
    <mergeCell ref="F39:F40"/>
    <mergeCell ref="G39:G40"/>
    <mergeCell ref="A28:A29"/>
    <mergeCell ref="A33:B33"/>
    <mergeCell ref="A34:B34"/>
    <mergeCell ref="A35:B35"/>
  </mergeCells>
  <printOptions/>
  <pageMargins left="0.42" right="0.1968503937007874" top="0.3937007874015748" bottom="0.3937007874015748" header="0.5118110236220472" footer="0.5118110236220472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6">
      <selection activeCell="E65" sqref="E65"/>
    </sheetView>
  </sheetViews>
  <sheetFormatPr defaultColWidth="9.00390625" defaultRowHeight="12.75"/>
  <cols>
    <col min="5" max="5" width="14.00390625" style="0" customWidth="1"/>
  </cols>
  <sheetData>
    <row r="1" spans="2:6" ht="12.75">
      <c r="B1" s="4"/>
      <c r="C1" s="4"/>
      <c r="D1" s="4" t="s">
        <v>14</v>
      </c>
      <c r="E1" s="4"/>
      <c r="F1" s="4"/>
    </row>
    <row r="2" spans="2:6" ht="12.75">
      <c r="B2" s="4" t="s">
        <v>15</v>
      </c>
      <c r="C2" s="4"/>
      <c r="D2" s="4"/>
      <c r="E2" s="4"/>
      <c r="F2" s="4"/>
    </row>
    <row r="3" spans="2:6" ht="12.75">
      <c r="B3" s="4" t="s">
        <v>66</v>
      </c>
      <c r="C3" s="4"/>
      <c r="D3" s="4"/>
      <c r="E3" s="4"/>
      <c r="F3" s="4"/>
    </row>
    <row r="4" spans="2:6" ht="12.75">
      <c r="B4" s="4" t="s">
        <v>16</v>
      </c>
      <c r="C4" s="4"/>
      <c r="D4" s="4"/>
      <c r="E4" s="4"/>
      <c r="F4" s="4"/>
    </row>
    <row r="5" spans="2:6" ht="12.75">
      <c r="B5" s="4" t="s">
        <v>17</v>
      </c>
      <c r="C5" s="4"/>
      <c r="D5" s="4"/>
      <c r="E5" s="4"/>
      <c r="F5" s="4"/>
    </row>
    <row r="6" spans="2:6" ht="12.75">
      <c r="B6" s="4"/>
      <c r="C6" s="4"/>
      <c r="D6" s="4"/>
      <c r="E6" s="4"/>
      <c r="F6" s="4"/>
    </row>
    <row r="7" spans="2:6" ht="12.75">
      <c r="B7" s="4"/>
      <c r="C7" s="4"/>
      <c r="D7" s="4"/>
      <c r="E7" s="4"/>
      <c r="F7" s="4"/>
    </row>
    <row r="8" spans="2:6" ht="12.75">
      <c r="B8" s="4" t="s">
        <v>18</v>
      </c>
      <c r="C8" s="4"/>
      <c r="D8" s="4"/>
      <c r="E8" s="4"/>
      <c r="F8" s="4"/>
    </row>
    <row r="9" spans="2:6" ht="12.75">
      <c r="B9" s="4" t="s">
        <v>19</v>
      </c>
      <c r="C9" s="4"/>
      <c r="D9" s="4"/>
      <c r="E9" s="4"/>
      <c r="F9" s="4"/>
    </row>
    <row r="10" spans="2:6" ht="12.75">
      <c r="B10" s="4"/>
      <c r="C10" s="4"/>
      <c r="D10" s="4"/>
      <c r="E10" s="4"/>
      <c r="F10" s="4"/>
    </row>
    <row r="11" spans="1:6" ht="12.75">
      <c r="A11" s="4" t="s">
        <v>20</v>
      </c>
      <c r="B11" s="4"/>
      <c r="C11" s="4"/>
      <c r="D11" s="4"/>
      <c r="E11" s="4"/>
      <c r="F11" s="4"/>
    </row>
    <row r="12" spans="1:6" ht="12.75">
      <c r="A12" s="4" t="s">
        <v>21</v>
      </c>
      <c r="B12" s="4"/>
      <c r="C12" s="4"/>
      <c r="D12" s="4"/>
      <c r="E12" s="4"/>
      <c r="F12" s="4"/>
    </row>
    <row r="13" spans="1:6" ht="12.75">
      <c r="A13" s="4" t="s">
        <v>67</v>
      </c>
      <c r="B13" s="4"/>
      <c r="C13" s="4"/>
      <c r="D13" s="4"/>
      <c r="E13" s="4"/>
      <c r="F13" s="4"/>
    </row>
    <row r="14" spans="1:6" ht="12.75">
      <c r="A14" s="4" t="s">
        <v>71</v>
      </c>
      <c r="B14" s="4"/>
      <c r="C14" s="4"/>
      <c r="D14" s="4"/>
      <c r="E14" s="4"/>
      <c r="F14" s="4"/>
    </row>
    <row r="15" spans="2:6" ht="12.75">
      <c r="B15" s="4"/>
      <c r="C15" s="4"/>
      <c r="D15" s="4"/>
      <c r="E15" s="4"/>
      <c r="F15" s="4"/>
    </row>
    <row r="16" spans="2:6" ht="38.25">
      <c r="B16" s="5" t="s">
        <v>22</v>
      </c>
      <c r="C16" s="5" t="s">
        <v>23</v>
      </c>
      <c r="D16" s="5" t="s">
        <v>24</v>
      </c>
      <c r="E16" s="6" t="s">
        <v>25</v>
      </c>
      <c r="F16" s="4"/>
    </row>
    <row r="17" spans="2:6" ht="12.75">
      <c r="B17" s="5" t="s">
        <v>26</v>
      </c>
      <c r="C17" s="5">
        <v>2013</v>
      </c>
      <c r="D17" s="5" t="s">
        <v>27</v>
      </c>
      <c r="E17" s="7">
        <f>'[1]TDSheet'!$D$16</f>
        <v>3357.1</v>
      </c>
      <c r="F17" s="4"/>
    </row>
    <row r="18" spans="2:6" ht="12.75">
      <c r="B18" s="5" t="s">
        <v>28</v>
      </c>
      <c r="C18" s="5"/>
      <c r="D18" s="5" t="s">
        <v>29</v>
      </c>
      <c r="E18" s="7">
        <f>'[1]TDSheet'!$D$22</f>
        <v>3308.5499999999997</v>
      </c>
      <c r="F18" s="4"/>
    </row>
    <row r="19" spans="2:6" ht="12.75">
      <c r="B19" s="5" t="s">
        <v>30</v>
      </c>
      <c r="C19" s="5"/>
      <c r="D19" s="5" t="s">
        <v>31</v>
      </c>
      <c r="E19" s="7">
        <f>'[1]TDSheet'!$D$28</f>
        <v>2623.77</v>
      </c>
      <c r="F19" s="4"/>
    </row>
    <row r="20" spans="2:6" ht="12.75">
      <c r="B20" s="5" t="s">
        <v>32</v>
      </c>
      <c r="C20" s="5"/>
      <c r="D20" s="5" t="s">
        <v>33</v>
      </c>
      <c r="E20" s="7">
        <f>'[1]TDSheet'!$D$34</f>
        <v>2959.14</v>
      </c>
      <c r="F20" s="4"/>
    </row>
    <row r="21" spans="2:6" ht="12.75">
      <c r="B21" s="5" t="s">
        <v>34</v>
      </c>
      <c r="C21" s="5"/>
      <c r="D21" s="5" t="s">
        <v>35</v>
      </c>
      <c r="E21" s="7">
        <f>'[1]TDSheet'!$D$38</f>
        <v>3860.11</v>
      </c>
      <c r="F21" s="4"/>
    </row>
    <row r="22" spans="2:6" ht="12.75">
      <c r="B22" s="5" t="s">
        <v>36</v>
      </c>
      <c r="C22" s="5"/>
      <c r="D22" s="5" t="s">
        <v>37</v>
      </c>
      <c r="E22" s="7">
        <f>'[1]TDSheet'!$D$45</f>
        <v>4273.5199999999995</v>
      </c>
      <c r="F22" s="4"/>
    </row>
    <row r="23" spans="2:6" ht="12.75">
      <c r="B23" s="5" t="s">
        <v>38</v>
      </c>
      <c r="C23" s="5"/>
      <c r="D23" s="5" t="s">
        <v>39</v>
      </c>
      <c r="E23" s="7">
        <f>'[1]TDSheet'!$D$51</f>
        <v>2847.7200000000003</v>
      </c>
      <c r="F23" s="4"/>
    </row>
    <row r="24" spans="2:6" ht="12.75">
      <c r="B24" s="5" t="s">
        <v>40</v>
      </c>
      <c r="C24" s="5"/>
      <c r="D24" s="5" t="s">
        <v>41</v>
      </c>
      <c r="E24" s="7">
        <f>'[1]TDSheet'!$D$57</f>
        <v>3479.5800000000004</v>
      </c>
      <c r="F24" s="4"/>
    </row>
    <row r="25" spans="2:6" ht="12.75">
      <c r="B25" s="5" t="s">
        <v>42</v>
      </c>
      <c r="C25" s="5"/>
      <c r="D25" s="5" t="s">
        <v>43</v>
      </c>
      <c r="E25" s="7">
        <f>'[1]TDSheet'!$D$63</f>
        <v>2419.0299999999997</v>
      </c>
      <c r="F25" s="4"/>
    </row>
    <row r="26" spans="2:6" ht="12.75">
      <c r="B26" s="5" t="s">
        <v>44</v>
      </c>
      <c r="C26" s="5"/>
      <c r="D26" s="5" t="s">
        <v>45</v>
      </c>
      <c r="E26" s="7">
        <f>'[1]TDSheet'!$D$69</f>
        <v>3884.52</v>
      </c>
      <c r="F26" s="4"/>
    </row>
    <row r="27" spans="2:6" ht="12.75">
      <c r="B27" s="5" t="s">
        <v>46</v>
      </c>
      <c r="C27" s="5"/>
      <c r="D27" s="5" t="s">
        <v>47</v>
      </c>
      <c r="E27" s="7">
        <f>'[1]TDSheet'!$D$75</f>
        <v>5437.64</v>
      </c>
      <c r="F27" s="4"/>
    </row>
    <row r="28" spans="2:6" ht="12.75">
      <c r="B28" s="5" t="s">
        <v>48</v>
      </c>
      <c r="C28" s="5"/>
      <c r="D28" s="5" t="s">
        <v>49</v>
      </c>
      <c r="E28" s="7">
        <f>'[1]TDSheet'!$D$81</f>
        <v>7438.860000000001</v>
      </c>
      <c r="F28" s="4"/>
    </row>
    <row r="29" spans="2:6" ht="12.75">
      <c r="B29" s="5" t="s">
        <v>50</v>
      </c>
      <c r="C29" s="5"/>
      <c r="D29" s="5"/>
      <c r="E29" s="7">
        <f>SUM(E17:E28)</f>
        <v>45889.54</v>
      </c>
      <c r="F29" s="4"/>
    </row>
    <row r="30" spans="2:6" ht="12.75">
      <c r="B30" s="4"/>
      <c r="C30" s="4"/>
      <c r="D30" s="4"/>
      <c r="E30" s="8"/>
      <c r="F30" s="4"/>
    </row>
    <row r="31" spans="1:6" ht="12.75">
      <c r="A31" s="4" t="s">
        <v>51</v>
      </c>
      <c r="B31" s="4"/>
      <c r="C31" s="4"/>
      <c r="D31" s="4"/>
      <c r="E31" s="4"/>
      <c r="F31" s="4"/>
    </row>
    <row r="32" spans="1:6" ht="12.75">
      <c r="A32" s="4" t="s">
        <v>68</v>
      </c>
      <c r="B32" s="4"/>
      <c r="C32" s="4"/>
      <c r="D32" s="4"/>
      <c r="E32" s="4"/>
      <c r="F32" s="4"/>
    </row>
    <row r="33" spans="1:6" ht="12.75">
      <c r="A33" s="4" t="s">
        <v>72</v>
      </c>
      <c r="B33" s="4"/>
      <c r="C33" s="4"/>
      <c r="D33" s="4"/>
      <c r="E33" s="4"/>
      <c r="F33" s="4"/>
    </row>
    <row r="34" spans="2:6" ht="38.25">
      <c r="B34" s="5" t="s">
        <v>22</v>
      </c>
      <c r="C34" s="5" t="s">
        <v>23</v>
      </c>
      <c r="D34" s="5" t="s">
        <v>24</v>
      </c>
      <c r="E34" s="6" t="s">
        <v>52</v>
      </c>
      <c r="F34" s="4"/>
    </row>
    <row r="35" spans="2:6" ht="12.75">
      <c r="B35" s="5" t="s">
        <v>26</v>
      </c>
      <c r="C35" s="5">
        <v>2013</v>
      </c>
      <c r="D35" s="5" t="s">
        <v>27</v>
      </c>
      <c r="E35" s="9">
        <f>'[1]TDSheet'!$D$13</f>
        <v>3122.1</v>
      </c>
      <c r="F35" s="4"/>
    </row>
    <row r="36" spans="2:6" ht="12.75">
      <c r="B36" s="5" t="s">
        <v>28</v>
      </c>
      <c r="C36" s="5"/>
      <c r="D36" s="5" t="s">
        <v>29</v>
      </c>
      <c r="E36" s="9">
        <f>'[1]TDSheet'!$D$19</f>
        <v>3076.95</v>
      </c>
      <c r="F36" s="4"/>
    </row>
    <row r="37" spans="2:6" ht="12.75">
      <c r="B37" s="5" t="s">
        <v>30</v>
      </c>
      <c r="C37" s="5"/>
      <c r="D37" s="5" t="s">
        <v>31</v>
      </c>
      <c r="E37" s="9">
        <f>'[1]TDSheet'!$D$25</f>
        <v>2440.11</v>
      </c>
      <c r="F37" s="4"/>
    </row>
    <row r="38" spans="2:6" ht="12.75">
      <c r="B38" s="5" t="s">
        <v>32</v>
      </c>
      <c r="C38" s="5"/>
      <c r="D38" s="5" t="s">
        <v>33</v>
      </c>
      <c r="E38" s="9">
        <f>'[1]TDSheet'!$D$31</f>
        <v>2752</v>
      </c>
      <c r="F38" s="4"/>
    </row>
    <row r="39" spans="2:6" ht="12.75">
      <c r="B39" s="5" t="s">
        <v>53</v>
      </c>
      <c r="C39" s="5"/>
      <c r="D39" s="5" t="s">
        <v>35</v>
      </c>
      <c r="E39" s="9">
        <f>'[1]TDSheet'!$D$37</f>
        <v>3589.9</v>
      </c>
      <c r="F39" s="4"/>
    </row>
    <row r="40" spans="2:6" ht="12.75">
      <c r="B40" s="5" t="s">
        <v>54</v>
      </c>
      <c r="C40" s="5"/>
      <c r="D40" s="5" t="s">
        <v>37</v>
      </c>
      <c r="E40" s="9">
        <f>'[1]TDSheet'!$D$42</f>
        <v>3974.37</v>
      </c>
      <c r="F40" s="4"/>
    </row>
    <row r="41" spans="2:6" ht="12.75">
      <c r="B41" s="5" t="s">
        <v>55</v>
      </c>
      <c r="C41" s="5"/>
      <c r="D41" s="5" t="s">
        <v>39</v>
      </c>
      <c r="E41" s="9">
        <f>'[1]TDSheet'!$D$48</f>
        <v>2648.38</v>
      </c>
      <c r="F41" s="4"/>
    </row>
    <row r="42" spans="2:6" ht="12.75">
      <c r="B42" s="5" t="s">
        <v>56</v>
      </c>
      <c r="C42" s="5"/>
      <c r="D42" s="5" t="s">
        <v>41</v>
      </c>
      <c r="E42" s="9">
        <f>'[1]TDSheet'!$D$54</f>
        <v>3236.01</v>
      </c>
      <c r="F42" s="4"/>
    </row>
    <row r="43" spans="2:6" ht="12.75">
      <c r="B43" s="5" t="s">
        <v>57</v>
      </c>
      <c r="C43" s="5"/>
      <c r="D43" s="5" t="s">
        <v>43</v>
      </c>
      <c r="E43" s="9">
        <f>'[1]TDSheet'!$D$60</f>
        <v>2249.7</v>
      </c>
      <c r="F43" s="4"/>
    </row>
    <row r="44" spans="2:6" ht="12.75">
      <c r="B44" s="5" t="s">
        <v>58</v>
      </c>
      <c r="C44" s="5"/>
      <c r="D44" s="5" t="s">
        <v>45</v>
      </c>
      <c r="E44" s="9">
        <f>'[1]TDSheet'!$D$66</f>
        <v>3612.6</v>
      </c>
      <c r="F44" s="4"/>
    </row>
    <row r="45" spans="2:6" ht="12.75">
      <c r="B45" s="5" t="s">
        <v>46</v>
      </c>
      <c r="C45" s="5"/>
      <c r="D45" s="5" t="s">
        <v>47</v>
      </c>
      <c r="E45" s="9">
        <f>'[1]TDSheet'!$D$72</f>
        <v>5057.01</v>
      </c>
      <c r="F45" s="4"/>
    </row>
    <row r="46" spans="2:6" ht="12.75">
      <c r="B46" s="5" t="s">
        <v>48</v>
      </c>
      <c r="C46" s="5"/>
      <c r="D46" s="5" t="s">
        <v>49</v>
      </c>
      <c r="E46" s="9">
        <f>'[1]TDSheet'!$D$78</f>
        <v>6918.14</v>
      </c>
      <c r="F46" s="4"/>
    </row>
    <row r="47" spans="2:6" ht="12.75">
      <c r="B47" s="5" t="s">
        <v>50</v>
      </c>
      <c r="C47" s="5"/>
      <c r="D47" s="5"/>
      <c r="E47" s="9">
        <f>SUM(E35:E46)</f>
        <v>42677.27</v>
      </c>
      <c r="F47" s="4"/>
    </row>
    <row r="48" spans="2:6" ht="12.75">
      <c r="B48" s="4"/>
      <c r="C48" s="4"/>
      <c r="D48" s="4"/>
      <c r="E48" s="4"/>
      <c r="F48" s="4"/>
    </row>
    <row r="49" spans="1:6" ht="12.75">
      <c r="A49" s="4" t="s">
        <v>73</v>
      </c>
      <c r="B49" s="4"/>
      <c r="C49" s="4"/>
      <c r="D49" s="4"/>
      <c r="E49" s="4"/>
      <c r="F49" s="4"/>
    </row>
    <row r="50" spans="1:6" ht="12.75">
      <c r="A50" s="4" t="s">
        <v>74</v>
      </c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2:6" ht="38.25">
      <c r="B52" s="5" t="s">
        <v>22</v>
      </c>
      <c r="C52" s="5" t="s">
        <v>23</v>
      </c>
      <c r="D52" s="5" t="s">
        <v>24</v>
      </c>
      <c r="E52" s="6" t="s">
        <v>59</v>
      </c>
      <c r="F52" s="4"/>
    </row>
    <row r="53" spans="2:6" ht="12.75">
      <c r="B53" s="5" t="s">
        <v>26</v>
      </c>
      <c r="C53" s="5">
        <v>2013</v>
      </c>
      <c r="D53" s="5" t="s">
        <v>27</v>
      </c>
      <c r="E53" s="7">
        <f>'[1]TDSheet'!$D$12</f>
        <v>235</v>
      </c>
      <c r="F53" s="4"/>
    </row>
    <row r="54" spans="2:6" ht="12.75">
      <c r="B54" s="5" t="s">
        <v>28</v>
      </c>
      <c r="C54" s="5"/>
      <c r="D54" s="5" t="s">
        <v>29</v>
      </c>
      <c r="E54" s="7">
        <f>'[1]TDSheet'!$D$18</f>
        <v>231.6</v>
      </c>
      <c r="F54" s="4"/>
    </row>
    <row r="55" spans="2:6" ht="12.75">
      <c r="B55" s="5" t="s">
        <v>30</v>
      </c>
      <c r="C55" s="5"/>
      <c r="D55" s="5" t="s">
        <v>31</v>
      </c>
      <c r="E55" s="7">
        <f>'[1]TDSheet'!$D$24</f>
        <v>183.66</v>
      </c>
      <c r="F55" s="4"/>
    </row>
    <row r="56" spans="2:6" ht="12.75">
      <c r="B56" s="5" t="s">
        <v>32</v>
      </c>
      <c r="C56" s="5"/>
      <c r="D56" s="5" t="s">
        <v>33</v>
      </c>
      <c r="E56" s="7">
        <f>'[1]TDSheet'!$D$30</f>
        <v>207.14</v>
      </c>
      <c r="F56" s="4"/>
    </row>
    <row r="57" spans="2:6" ht="12.75">
      <c r="B57" s="5" t="s">
        <v>53</v>
      </c>
      <c r="C57" s="5"/>
      <c r="D57" s="5" t="s">
        <v>35</v>
      </c>
      <c r="E57" s="7">
        <f>'[1]TDSheet'!$D$36</f>
        <v>270.21</v>
      </c>
      <c r="F57" s="4"/>
    </row>
    <row r="58" spans="2:6" ht="12.75">
      <c r="B58" s="5" t="s">
        <v>54</v>
      </c>
      <c r="C58" s="5"/>
      <c r="D58" s="5" t="s">
        <v>37</v>
      </c>
      <c r="E58" s="7">
        <f>'[1]TDSheet'!$D$41</f>
        <v>299.15</v>
      </c>
      <c r="F58" s="4"/>
    </row>
    <row r="59" spans="2:6" ht="12.75">
      <c r="B59" s="5" t="s">
        <v>55</v>
      </c>
      <c r="C59" s="5"/>
      <c r="D59" s="5" t="s">
        <v>39</v>
      </c>
      <c r="E59" s="7">
        <f>'[1]TDSheet'!$D$47</f>
        <v>199.34</v>
      </c>
      <c r="F59" s="4"/>
    </row>
    <row r="60" spans="2:6" ht="12.75">
      <c r="B60" s="5" t="s">
        <v>56</v>
      </c>
      <c r="C60" s="5"/>
      <c r="D60" s="5" t="s">
        <v>41</v>
      </c>
      <c r="E60" s="7">
        <f>'[1]TDSheet'!$D$53</f>
        <v>243.57</v>
      </c>
      <c r="F60" s="4"/>
    </row>
    <row r="61" spans="2:6" ht="12.75">
      <c r="B61" s="5" t="s">
        <v>57</v>
      </c>
      <c r="C61" s="5"/>
      <c r="D61" s="5" t="s">
        <v>43</v>
      </c>
      <c r="E61" s="7">
        <f>'[1]TDSheet'!$D$59</f>
        <v>169.33</v>
      </c>
      <c r="F61" s="4"/>
    </row>
    <row r="62" spans="2:6" ht="12.75">
      <c r="B62" s="5" t="s">
        <v>58</v>
      </c>
      <c r="C62" s="5"/>
      <c r="D62" s="5" t="s">
        <v>45</v>
      </c>
      <c r="E62" s="7">
        <f>'[1]TDSheet'!$D$65</f>
        <v>271.92</v>
      </c>
      <c r="F62" s="4"/>
    </row>
    <row r="63" spans="2:6" ht="12.75">
      <c r="B63" s="5" t="s">
        <v>46</v>
      </c>
      <c r="C63" s="5"/>
      <c r="D63" s="5" t="s">
        <v>47</v>
      </c>
      <c r="E63" s="7">
        <f>'[1]TDSheet'!$D$71</f>
        <v>380.63</v>
      </c>
      <c r="F63" s="4"/>
    </row>
    <row r="64" spans="2:6" ht="12.75">
      <c r="B64" s="5" t="s">
        <v>48</v>
      </c>
      <c r="C64" s="5"/>
      <c r="D64" s="5" t="s">
        <v>49</v>
      </c>
      <c r="E64" s="7">
        <f>'[1]TDSheet'!$D$77</f>
        <v>520.72</v>
      </c>
      <c r="F64" s="4"/>
    </row>
    <row r="65" spans="2:6" ht="12.75">
      <c r="B65" s="5" t="s">
        <v>50</v>
      </c>
      <c r="C65" s="5"/>
      <c r="D65" s="5"/>
      <c r="E65" s="7">
        <f>SUM(E53:E64)</f>
        <v>3212.2699999999995</v>
      </c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 t="s">
        <v>60</v>
      </c>
      <c r="C68" s="4"/>
      <c r="D68" s="4"/>
      <c r="E68" s="4"/>
      <c r="F68" s="4" t="s">
        <v>61</v>
      </c>
    </row>
    <row r="69" spans="1:6" ht="12.75">
      <c r="A69" s="4" t="s">
        <v>62</v>
      </c>
      <c r="B69" s="4"/>
      <c r="C69" s="4"/>
      <c r="D69" s="4"/>
      <c r="E69" s="4" t="s">
        <v>63</v>
      </c>
      <c r="F69" s="4"/>
    </row>
    <row r="70" spans="1:6" ht="15.75">
      <c r="A70" s="10" t="s">
        <v>69</v>
      </c>
      <c r="B70" s="4"/>
      <c r="C70" s="4"/>
      <c r="D70" s="4"/>
      <c r="E70" s="4"/>
      <c r="F70" s="4"/>
    </row>
    <row r="71" spans="1:6" ht="15.75">
      <c r="A71" s="10"/>
      <c r="B71" s="4"/>
      <c r="C71" s="4"/>
      <c r="D71" s="4"/>
      <c r="E71" s="4"/>
      <c r="F71" s="4"/>
    </row>
    <row r="72" spans="1:6" ht="12.75">
      <c r="A72" s="4"/>
      <c r="B72" s="4" t="s">
        <v>64</v>
      </c>
      <c r="C72" s="4"/>
      <c r="D72" s="4"/>
      <c r="E72" s="4"/>
      <c r="F72" s="4" t="s">
        <v>64</v>
      </c>
    </row>
    <row r="73" spans="1:6" ht="12.75">
      <c r="A73" s="4"/>
      <c r="B73" s="4"/>
      <c r="C73" s="4"/>
      <c r="D73" s="4"/>
      <c r="E73" s="4"/>
      <c r="F73" s="4"/>
    </row>
    <row r="74" spans="1:6" ht="12.75">
      <c r="A74" s="4" t="s">
        <v>70</v>
      </c>
      <c r="B74" s="4"/>
      <c r="C74" s="4"/>
      <c r="D74" s="4"/>
      <c r="E74" s="4" t="s">
        <v>65</v>
      </c>
      <c r="F74" s="4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2014-03-30T07:01:46Z</cp:lastPrinted>
  <dcterms:created xsi:type="dcterms:W3CDTF">2011-10-17T12:30:43Z</dcterms:created>
  <dcterms:modified xsi:type="dcterms:W3CDTF">2014-03-30T07:03:45Z</dcterms:modified>
  <cp:category/>
  <cp:version/>
  <cp:contentType/>
  <cp:contentStatus/>
</cp:coreProperties>
</file>