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<sst xmlns="http://schemas.openxmlformats.org/spreadsheetml/2006/main" count="123" uniqueCount="93">
  <si>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</si>
  <si>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</si>
  <si>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</si>
  <si>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</si>
  <si>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</si>
  <si>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</si>
  <si>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</si>
  <si>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</si>
  <si>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</si>
  <si>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</si>
  <si>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</si>
  <si>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</si>
  <si>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</si>
  <si>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</si>
  <si>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 xml:space="preserve"> 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</si>
  <si>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</si>
  <si>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</si>
  <si>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</si>
  <si>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</si>
  <si>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</si>
  <si>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</si>
  <si>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</si>
  <si>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</si>
  <si>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</si>
  <si>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</si>
  <si>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</si>
  <si>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</si>
  <si>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</si>
  <si>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</si>
  <si>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</si>
  <si>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</si>
  <si>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</si>
  <si>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</si>
  <si>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</si>
  <si>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</si>
  <si>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</si>
  <si>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</si>
  <si>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</si>
  <si>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</si>
  <si>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</si>
  <si>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</si>
  <si>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</si>
  <si>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</si>
  <si>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</si>
  <si>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27 по ул.Фруктовая</t>
  </si>
  <si>
    <t>Гатауллина Елена  Викторовна</t>
  </si>
  <si>
    <t>__________________/Гатауллина Е.В./</t>
  </si>
  <si>
    <t>Корякин Василий Андреевич</t>
  </si>
  <si>
    <t xml:space="preserve">    (далее Гатауллина Елена  Викторовна с 01.06.-31.10.2013,Корякин Василий Андреевич с 01.10-31.12.2013 )</t>
  </si>
  <si>
    <t>__________________/</t>
  </si>
  <si>
    <t xml:space="preserve">   /Корякин В.А./</t>
  </si>
  <si>
    <t xml:space="preserve">    МКД    (далее Гатауллиной Елене Викторовне с 01.06.-31.10.2013,Корякину Василию Андреевичу с 01.10-31.12.2013 )    </t>
  </si>
  <si>
    <t xml:space="preserve">    на сумму 54433-10 руб.(Пятьдесят четыре тысячи четыреста тридцать три руб.10 коп.),в т.ч.</t>
  </si>
  <si>
    <t xml:space="preserve">    50622-79руб.(Пятьдесят тысяч шестьсот двадцать два руб.79 коп( в т.ч. НДФЛ.), в т.ч..</t>
  </si>
  <si>
    <t>3. Удержано вознаграждение Агента (ООО "УК "Колтома") на общую сумму 3810-31 руб.</t>
  </si>
  <si>
    <t xml:space="preserve">   ( Три тысячи восемьсот десят руб. 31 коп.), в т.ч..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</si>
  <si>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</si>
  <si>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</si>
  <si>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Дата выполнения работ</t>
  </si>
  <si>
    <t>Остаток средств текущего ремонта на 01.01.2014г. При 100 % оплате</t>
  </si>
  <si>
    <t>Начислено населению за 2013 год</t>
  </si>
  <si>
    <t>За изготовление и монтаж контейнерной площадки</t>
  </si>
  <si>
    <t>За восстановление электропроводки и освещения в подвале</t>
  </si>
  <si>
    <t>За шланг для полива газонов</t>
  </si>
  <si>
    <t>За траву "Спортивную" для посева газонов</t>
  </si>
  <si>
    <t>Сбор средств уполномоченному представителю</t>
  </si>
  <si>
    <t>Электроэнергия ОДН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</si>
  <si>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</si>
  <si>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</si>
  <si>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</si>
  <si>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</si>
  <si>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</si>
  <si>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УТВЕРЖДАЮ</t>
  </si>
  <si>
    <t>Директор ООО "УК"Колтома"</t>
  </si>
  <si>
    <t>______________________Т.П.Комолкина</t>
  </si>
  <si>
    <t>ул. Фруктовая, д.27</t>
  </si>
  <si>
    <t xml:space="preserve">Финансовый отчет за  2013 год  МКД по адресу: 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</si>
  <si>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</si>
  <si>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</si>
  <si>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Израсходовано всего, в том числе: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</si>
  <si>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</si>
  <si>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</si>
  <si>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</si>
  <si>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</si>
  <si>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</si>
  <si>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Содержание дома (без тек. ремонта), в том числе:</t>
  </si>
  <si>
    <t>Остаток средств текущего ремонта на 01.01.2013г.</t>
  </si>
  <si>
    <t>Перерасчет за 2011,2012 г.г.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</si>
  <si>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</si>
  <si>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</si>
  <si>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</si>
  <si>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>Главный бухгалтер</t>
  </si>
  <si>
    <t>И.А. Костенкова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</si>
</sst>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7" xfId="18" applyNumberFormat="1" applyFont="1" applyBorder="1" applyAlignment="1">
      <alignment horizontal="center" vertical="center" wrapText="1"/>
      <protection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3" xfId="18" applyNumberFormat="1" applyFont="1" applyFill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9" fillId="0" borderId="21" xfId="17" applyNumberFormat="1" applyFont="1" applyBorder="1" applyAlignment="1">
      <alignment horizontal="center" vertical="center" wrapText="1"/>
      <protection/>
    </xf>
    <xf numFmtId="4" fontId="9" fillId="0" borderId="22" xfId="17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&#1060;&#1088;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16">
            <v>413.63</v>
          </cell>
        </row>
        <row r="17">
          <cell r="D17">
            <v>5495.36</v>
          </cell>
        </row>
        <row r="20">
          <cell r="D20">
            <v>5908.99</v>
          </cell>
        </row>
        <row r="22">
          <cell r="D22">
            <v>437.4</v>
          </cell>
        </row>
        <row r="23">
          <cell r="D23">
            <v>5811.24</v>
          </cell>
        </row>
        <row r="26">
          <cell r="D26">
            <v>6248.639999999999</v>
          </cell>
        </row>
        <row r="28">
          <cell r="D28">
            <v>467.48</v>
          </cell>
        </row>
        <row r="29">
          <cell r="D29">
            <v>6210.79</v>
          </cell>
        </row>
        <row r="32">
          <cell r="D32">
            <v>6678.27</v>
          </cell>
        </row>
        <row r="34">
          <cell r="D34">
            <v>469.19</v>
          </cell>
        </row>
        <row r="35">
          <cell r="D35">
            <v>6233.52</v>
          </cell>
        </row>
        <row r="38">
          <cell r="D38">
            <v>6702.71</v>
          </cell>
        </row>
        <row r="40">
          <cell r="D40">
            <v>522.04</v>
          </cell>
        </row>
        <row r="41">
          <cell r="D41">
            <v>6935.7</v>
          </cell>
        </row>
        <row r="44">
          <cell r="D44">
            <v>7457.74</v>
          </cell>
        </row>
        <row r="46">
          <cell r="D46">
            <v>715.53</v>
          </cell>
        </row>
        <row r="47">
          <cell r="D47">
            <v>9506.32</v>
          </cell>
        </row>
        <row r="50">
          <cell r="D50">
            <v>10221.85</v>
          </cell>
        </row>
        <row r="52">
          <cell r="D52">
            <v>785.04</v>
          </cell>
        </row>
        <row r="53">
          <cell r="D53">
            <v>10429.86</v>
          </cell>
        </row>
        <row r="56">
          <cell r="D56">
            <v>11214.900000000001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75" zoomScaleSheetLayoutView="75" workbookViewId="0" topLeftCell="A24">
      <selection activeCell="E31" sqref="E31"/>
    </sheetView>
  </sheetViews>
  <sheetFormatPr defaultColWidth="9.00390625" defaultRowHeight="12.75"/>
  <cols>
    <col min="1" max="1" width="52.625" style="1" customWidth="1"/>
    <col min="2" max="2" width="25.125" style="1" customWidth="1"/>
    <col min="3" max="3" width="18.25390625" style="1" customWidth="1"/>
    <col min="4" max="4" width="17.875" style="1" customWidth="1"/>
    <col min="5" max="5" width="16.00390625" style="1" customWidth="1"/>
    <col min="6" max="6" width="17.00390625" style="1" customWidth="1"/>
    <col min="7" max="7" width="15.875" style="1" customWidth="1"/>
    <col min="8" max="16384" width="9.125" style="1" customWidth="1"/>
  </cols>
  <sheetData>
    <row r="1" spans="1:7" ht="18.75" thickBot="1">
      <c r="A1" s="72" t="s">
        <v>3</v>
      </c>
      <c r="B1" s="72"/>
      <c r="C1" s="72"/>
      <c r="D1" s="72"/>
      <c r="E1" s="72"/>
      <c r="F1" s="72"/>
      <c r="G1" s="72"/>
    </row>
    <row r="2" spans="1:7" ht="18">
      <c r="A2" s="13"/>
      <c r="B2" s="13"/>
      <c r="C2" s="14"/>
      <c r="D2" s="80" t="s">
        <v>72</v>
      </c>
      <c r="E2" s="80"/>
      <c r="F2" s="80"/>
      <c r="G2" s="80"/>
    </row>
    <row r="3" spans="1:7" ht="25.5" customHeight="1">
      <c r="A3" s="13"/>
      <c r="B3" s="13"/>
      <c r="C3" s="14"/>
      <c r="D3" s="81" t="s">
        <v>73</v>
      </c>
      <c r="E3" s="81"/>
      <c r="F3" s="81"/>
      <c r="G3" s="81"/>
    </row>
    <row r="4" spans="1:7" ht="22.5" customHeight="1">
      <c r="A4" s="13"/>
      <c r="B4" s="13"/>
      <c r="C4" s="81" t="s">
        <v>74</v>
      </c>
      <c r="D4" s="81"/>
      <c r="E4" s="81"/>
      <c r="F4" s="81"/>
      <c r="G4" s="81"/>
    </row>
    <row r="5" spans="1:7" ht="15">
      <c r="A5" s="2"/>
      <c r="B5" s="2"/>
      <c r="C5" s="2"/>
      <c r="D5" s="2"/>
      <c r="E5" s="3"/>
      <c r="F5" s="3"/>
      <c r="G5" s="3"/>
    </row>
    <row r="6" spans="1:6" s="29" customFormat="1" ht="21.75" customHeight="1">
      <c r="A6" s="77" t="s">
        <v>76</v>
      </c>
      <c r="B6" s="77"/>
      <c r="C6" s="32"/>
      <c r="D6" s="28"/>
      <c r="E6" s="28"/>
      <c r="F6" s="28"/>
    </row>
    <row r="7" spans="1:7" s="29" customFormat="1" ht="18">
      <c r="A7" s="30" t="s">
        <v>75</v>
      </c>
      <c r="B7" s="30"/>
      <c r="C7" s="30"/>
      <c r="D7" s="30"/>
      <c r="E7" s="30"/>
      <c r="F7" s="30"/>
      <c r="G7" s="31"/>
    </row>
    <row r="8" spans="1:7" s="16" customFormat="1" ht="15">
      <c r="A8" s="17"/>
      <c r="B8" s="17"/>
      <c r="C8" s="17"/>
      <c r="D8" s="17"/>
      <c r="E8" s="17"/>
      <c r="F8" s="17"/>
      <c r="G8" s="18"/>
    </row>
    <row r="9" spans="1:4" s="16" customFormat="1" ht="15.75" thickBot="1">
      <c r="A9" s="33" t="s">
        <v>0</v>
      </c>
      <c r="B9" s="19"/>
      <c r="C9" s="20"/>
      <c r="D9" s="20"/>
    </row>
    <row r="10" spans="1:4" s="16" customFormat="1" ht="30">
      <c r="A10" s="34" t="s">
        <v>56</v>
      </c>
      <c r="B10" s="41" t="s">
        <v>58</v>
      </c>
      <c r="C10" s="47">
        <v>59154.7</v>
      </c>
      <c r="D10" s="21"/>
    </row>
    <row r="11" spans="1:4" s="16" customFormat="1" ht="15">
      <c r="A11" s="35" t="s">
        <v>1</v>
      </c>
      <c r="B11" s="11"/>
      <c r="C11" s="48">
        <v>379585.01</v>
      </c>
      <c r="D11" s="25"/>
    </row>
    <row r="12" spans="1:4" s="16" customFormat="1" ht="15">
      <c r="A12" s="35" t="s">
        <v>79</v>
      </c>
      <c r="B12" s="11"/>
      <c r="C12" s="44">
        <v>0</v>
      </c>
      <c r="D12" s="21"/>
    </row>
    <row r="13" spans="1:4" s="16" customFormat="1" ht="30">
      <c r="A13" s="35" t="s">
        <v>57</v>
      </c>
      <c r="B13" s="11"/>
      <c r="C13" s="43">
        <f>C10+C11-C12</f>
        <v>438739.71</v>
      </c>
      <c r="D13" s="21"/>
    </row>
    <row r="14" spans="1:4" s="16" customFormat="1" ht="15">
      <c r="A14" s="36" t="s">
        <v>11</v>
      </c>
      <c r="B14" s="12"/>
      <c r="C14" s="42">
        <f>C11-C15</f>
        <v>376011.75</v>
      </c>
      <c r="D14" s="21"/>
    </row>
    <row r="15" spans="1:4" s="16" customFormat="1" ht="30.75" thickBot="1">
      <c r="A15" s="37" t="s">
        <v>77</v>
      </c>
      <c r="B15" s="45"/>
      <c r="C15" s="22">
        <v>3573.26</v>
      </c>
      <c r="D15" s="21"/>
    </row>
    <row r="16" spans="1:4" s="16" customFormat="1" ht="15">
      <c r="A16" s="38"/>
      <c r="B16" s="18"/>
      <c r="C16" s="21"/>
      <c r="D16" s="21"/>
    </row>
    <row r="17" spans="1:4" s="16" customFormat="1" ht="15.75" thickBot="1">
      <c r="A17" s="33" t="s">
        <v>2</v>
      </c>
      <c r="B17" s="19"/>
      <c r="C17" s="15"/>
      <c r="D17" s="15"/>
    </row>
    <row r="18" spans="1:4" s="16" customFormat="1" ht="30">
      <c r="A18" s="34" t="s">
        <v>86</v>
      </c>
      <c r="B18" s="41"/>
      <c r="C18" s="47">
        <v>-168805</v>
      </c>
      <c r="D18" s="21"/>
    </row>
    <row r="19" spans="1:4" s="16" customFormat="1" ht="15">
      <c r="A19" s="35" t="s">
        <v>1</v>
      </c>
      <c r="B19" s="11"/>
      <c r="C19" s="48">
        <v>165519.5</v>
      </c>
      <c r="D19" s="21"/>
    </row>
    <row r="20" spans="1:4" s="16" customFormat="1" ht="15">
      <c r="A20" s="35" t="s">
        <v>79</v>
      </c>
      <c r="B20" s="11"/>
      <c r="C20" s="46">
        <f>SUM(C21:C24)</f>
        <v>50783.86</v>
      </c>
      <c r="D20" s="21"/>
    </row>
    <row r="21" spans="1:4" s="16" customFormat="1" ht="30">
      <c r="A21" s="36" t="s">
        <v>61</v>
      </c>
      <c r="B21" s="26">
        <v>41463</v>
      </c>
      <c r="C21" s="49">
        <v>6877.86</v>
      </c>
      <c r="D21" s="25"/>
    </row>
    <row r="22" spans="1:4" s="16" customFormat="1" ht="30">
      <c r="A22" s="36" t="s">
        <v>62</v>
      </c>
      <c r="B22" s="26">
        <v>41633</v>
      </c>
      <c r="C22" s="49">
        <v>41683</v>
      </c>
      <c r="D22" s="25"/>
    </row>
    <row r="23" spans="1:4" s="16" customFormat="1" ht="15">
      <c r="A23" s="36" t="s">
        <v>63</v>
      </c>
      <c r="B23" s="12"/>
      <c r="C23" s="42">
        <v>263</v>
      </c>
      <c r="D23" s="25"/>
    </row>
    <row r="24" spans="1:4" s="16" customFormat="1" ht="15">
      <c r="A24" s="36" t="s">
        <v>64</v>
      </c>
      <c r="B24" s="12"/>
      <c r="C24" s="49">
        <v>1960</v>
      </c>
      <c r="D24" s="25"/>
    </row>
    <row r="25" spans="1:4" s="16" customFormat="1" ht="30">
      <c r="A25" s="35" t="s">
        <v>59</v>
      </c>
      <c r="B25" s="11"/>
      <c r="C25" s="43">
        <f>C18+C19-C20</f>
        <v>-54069.36</v>
      </c>
      <c r="D25" s="21"/>
    </row>
    <row r="26" spans="1:4" s="16" customFormat="1" ht="15">
      <c r="A26" s="36" t="s">
        <v>11</v>
      </c>
      <c r="B26" s="11"/>
      <c r="C26" s="42">
        <f>C19-C27</f>
        <v>157589.68</v>
      </c>
      <c r="D26" s="21"/>
    </row>
    <row r="27" spans="1:4" s="16" customFormat="1" ht="30.75" thickBot="1">
      <c r="A27" s="37" t="s">
        <v>78</v>
      </c>
      <c r="B27" s="45"/>
      <c r="C27" s="22">
        <v>7929.82</v>
      </c>
      <c r="D27" s="21" t="s">
        <v>14</v>
      </c>
    </row>
    <row r="28" spans="1:4" s="16" customFormat="1" ht="15.75" thickBot="1">
      <c r="A28" s="39"/>
      <c r="B28" s="23"/>
      <c r="C28" s="20"/>
      <c r="D28" s="20"/>
    </row>
    <row r="29" spans="1:4" s="16" customFormat="1" ht="15" customHeight="1">
      <c r="A29" s="68" t="s">
        <v>80</v>
      </c>
      <c r="B29" s="73"/>
      <c r="C29" s="75">
        <f>C13+C25-C15-C27</f>
        <v>373167.27</v>
      </c>
      <c r="D29" s="21"/>
    </row>
    <row r="30" spans="1:4" s="16" customFormat="1" ht="21" customHeight="1" thickBot="1">
      <c r="A30" s="69"/>
      <c r="B30" s="74"/>
      <c r="C30" s="76"/>
      <c r="D30" s="24"/>
    </row>
    <row r="31" spans="1:4" s="16" customFormat="1" ht="27" customHeight="1">
      <c r="A31" s="40" t="s">
        <v>4</v>
      </c>
      <c r="B31" s="17"/>
      <c r="C31" s="17"/>
      <c r="D31" s="17"/>
    </row>
    <row r="32" spans="1:4" s="16" customFormat="1" ht="15">
      <c r="A32" s="40"/>
      <c r="B32" s="17"/>
      <c r="C32" s="17"/>
      <c r="D32" s="17"/>
    </row>
    <row r="33" spans="1:4" s="52" customFormat="1" ht="26.25" customHeight="1">
      <c r="A33" s="39" t="s">
        <v>12</v>
      </c>
      <c r="B33" s="23"/>
      <c r="C33" s="51">
        <v>77309.87</v>
      </c>
      <c r="D33" s="23"/>
    </row>
    <row r="34" spans="1:7" s="52" customFormat="1" ht="2.25" customHeight="1" hidden="1">
      <c r="A34" s="70" t="s">
        <v>67</v>
      </c>
      <c r="B34" s="71"/>
      <c r="C34" s="53" t="s">
        <v>6</v>
      </c>
      <c r="D34" s="54" t="s">
        <v>7</v>
      </c>
      <c r="E34" s="50" t="s">
        <v>8</v>
      </c>
      <c r="F34" s="50" t="s">
        <v>9</v>
      </c>
      <c r="G34" s="50" t="s">
        <v>68</v>
      </c>
    </row>
    <row r="35" spans="1:7" s="52" customFormat="1" ht="15" hidden="1">
      <c r="A35" s="70" t="s">
        <v>69</v>
      </c>
      <c r="B35" s="71"/>
      <c r="C35" s="55">
        <v>0</v>
      </c>
      <c r="D35" s="54">
        <v>0</v>
      </c>
      <c r="E35" s="54">
        <v>0</v>
      </c>
      <c r="F35" s="54">
        <v>6192.26</v>
      </c>
      <c r="G35" s="54">
        <f>SUM(C35:F35)</f>
        <v>6192.26</v>
      </c>
    </row>
    <row r="36" spans="1:7" s="52" customFormat="1" ht="15" hidden="1">
      <c r="A36" s="70" t="s">
        <v>70</v>
      </c>
      <c r="B36" s="71"/>
      <c r="C36" s="55">
        <v>-20933.78</v>
      </c>
      <c r="D36" s="54">
        <v>31156.76</v>
      </c>
      <c r="E36" s="54">
        <v>-27425.8</v>
      </c>
      <c r="F36" s="54">
        <v>-33526.91</v>
      </c>
      <c r="G36" s="54">
        <f>SUM(C36:F36)</f>
        <v>-50729.73</v>
      </c>
    </row>
    <row r="37" spans="1:7" s="56" customFormat="1" ht="15" hidden="1">
      <c r="A37" s="70" t="s">
        <v>71</v>
      </c>
      <c r="B37" s="71"/>
      <c r="C37" s="55">
        <f>SUM(C35:C36)</f>
        <v>-20933.78</v>
      </c>
      <c r="D37" s="55">
        <f>SUM(D35:D36)</f>
        <v>31156.76</v>
      </c>
      <c r="E37" s="55">
        <f>SUM(E35:E36)</f>
        <v>-27425.8</v>
      </c>
      <c r="F37" s="55">
        <f>SUM(F35:F36)</f>
        <v>-27334.65</v>
      </c>
      <c r="G37" s="55">
        <f>SUM(C37:F37)</f>
        <v>-44537.47</v>
      </c>
    </row>
    <row r="38" spans="1:4" s="52" customFormat="1" ht="15" hidden="1">
      <c r="A38" s="23"/>
      <c r="B38" s="23"/>
      <c r="C38" s="23"/>
      <c r="D38" s="23"/>
    </row>
    <row r="39" spans="1:7" s="56" customFormat="1" ht="15">
      <c r="A39" s="70">
        <v>1</v>
      </c>
      <c r="B39" s="71"/>
      <c r="C39" s="53">
        <v>2</v>
      </c>
      <c r="D39" s="53">
        <v>3</v>
      </c>
      <c r="E39" s="53">
        <v>4</v>
      </c>
      <c r="F39" s="53">
        <v>5</v>
      </c>
      <c r="G39" s="53">
        <v>6</v>
      </c>
    </row>
    <row r="40" spans="1:7" s="52" customFormat="1" ht="15" customHeight="1">
      <c r="A40" s="82" t="s">
        <v>5</v>
      </c>
      <c r="B40" s="57"/>
      <c r="C40" s="83" t="s">
        <v>60</v>
      </c>
      <c r="D40" s="67" t="s">
        <v>81</v>
      </c>
      <c r="E40" s="67" t="s">
        <v>82</v>
      </c>
      <c r="F40" s="67" t="s">
        <v>83</v>
      </c>
      <c r="G40" s="67" t="s">
        <v>84</v>
      </c>
    </row>
    <row r="41" spans="1:7" s="52" customFormat="1" ht="100.5" customHeight="1">
      <c r="A41" s="58"/>
      <c r="B41" s="59"/>
      <c r="C41" s="67"/>
      <c r="D41" s="67"/>
      <c r="E41" s="67"/>
      <c r="F41" s="67"/>
      <c r="G41" s="67"/>
    </row>
    <row r="42" spans="1:7" s="52" customFormat="1" ht="15">
      <c r="A42" s="78" t="s">
        <v>6</v>
      </c>
      <c r="B42" s="79"/>
      <c r="C42" s="54">
        <v>500620.23</v>
      </c>
      <c r="D42" s="54">
        <f>C42+F42</f>
        <v>477575.74</v>
      </c>
      <c r="E42" s="54">
        <v>509543.59</v>
      </c>
      <c r="F42" s="54">
        <v>-23044.49</v>
      </c>
      <c r="G42" s="54">
        <f>C42-E42</f>
        <v>-8923.360000000044</v>
      </c>
    </row>
    <row r="43" spans="1:7" s="52" customFormat="1" ht="15">
      <c r="A43" s="78" t="s">
        <v>7</v>
      </c>
      <c r="B43" s="79"/>
      <c r="C43" s="54">
        <v>1114916.72</v>
      </c>
      <c r="D43" s="54">
        <f aca="true" t="shared" si="0" ref="D43:D48">C43+F43</f>
        <v>1049901.48</v>
      </c>
      <c r="E43" s="54">
        <v>1078410.93</v>
      </c>
      <c r="F43" s="54">
        <v>-65015.24</v>
      </c>
      <c r="G43" s="54">
        <f aca="true" t="shared" si="1" ref="G43:G48">C43-E43</f>
        <v>36505.79000000004</v>
      </c>
    </row>
    <row r="44" spans="1:7" s="52" customFormat="1" ht="15">
      <c r="A44" s="78" t="s">
        <v>8</v>
      </c>
      <c r="B44" s="79"/>
      <c r="C44" s="54">
        <v>158116.86</v>
      </c>
      <c r="D44" s="54">
        <f t="shared" si="0"/>
        <v>155534.96</v>
      </c>
      <c r="E44" s="54">
        <v>154181.14</v>
      </c>
      <c r="F44" s="54">
        <v>-2581.9</v>
      </c>
      <c r="G44" s="54">
        <f t="shared" si="1"/>
        <v>3935.719999999972</v>
      </c>
    </row>
    <row r="45" spans="1:7" s="52" customFormat="1" ht="15">
      <c r="A45" s="78" t="s">
        <v>9</v>
      </c>
      <c r="B45" s="79"/>
      <c r="C45" s="54">
        <v>163091.75</v>
      </c>
      <c r="D45" s="54">
        <f t="shared" si="0"/>
        <v>159551.68</v>
      </c>
      <c r="E45" s="54">
        <v>163091.75</v>
      </c>
      <c r="F45" s="54">
        <v>-3540.07</v>
      </c>
      <c r="G45" s="54">
        <f t="shared" si="1"/>
        <v>0</v>
      </c>
    </row>
    <row r="46" spans="1:7" s="52" customFormat="1" ht="30" customHeight="1">
      <c r="A46" s="78" t="s">
        <v>85</v>
      </c>
      <c r="B46" s="79"/>
      <c r="C46" s="54">
        <v>863850.96</v>
      </c>
      <c r="D46" s="54">
        <f t="shared" si="0"/>
        <v>830679.46</v>
      </c>
      <c r="E46" s="54">
        <v>863850.96</v>
      </c>
      <c r="F46" s="54">
        <v>-33171.5</v>
      </c>
      <c r="G46" s="54">
        <f t="shared" si="1"/>
        <v>0</v>
      </c>
    </row>
    <row r="47" spans="1:7" s="52" customFormat="1" ht="34.5" customHeight="1">
      <c r="A47" s="78" t="s">
        <v>13</v>
      </c>
      <c r="B47" s="79"/>
      <c r="C47" s="54">
        <v>118280.02</v>
      </c>
      <c r="D47" s="54"/>
      <c r="E47" s="54">
        <v>118280.02</v>
      </c>
      <c r="F47" s="54"/>
      <c r="G47" s="54">
        <f t="shared" si="1"/>
        <v>0</v>
      </c>
    </row>
    <row r="48" spans="1:7" s="52" customFormat="1" ht="15">
      <c r="A48" s="78" t="s">
        <v>66</v>
      </c>
      <c r="B48" s="79"/>
      <c r="C48" s="54">
        <v>58311.7</v>
      </c>
      <c r="D48" s="54">
        <f t="shared" si="0"/>
        <v>56333.939999999995</v>
      </c>
      <c r="E48" s="54">
        <v>58311.7</v>
      </c>
      <c r="F48" s="54">
        <v>-1977.76</v>
      </c>
      <c r="G48" s="54">
        <f t="shared" si="1"/>
        <v>0</v>
      </c>
    </row>
    <row r="49" spans="1:7" s="52" customFormat="1" ht="30" customHeight="1">
      <c r="A49" s="78" t="s">
        <v>65</v>
      </c>
      <c r="B49" s="79"/>
      <c r="C49" s="60">
        <v>63473.28</v>
      </c>
      <c r="D49" s="54">
        <v>54433.1</v>
      </c>
      <c r="E49" s="54">
        <f>D49</f>
        <v>54433.1</v>
      </c>
      <c r="F49" s="54"/>
      <c r="G49" s="54"/>
    </row>
    <row r="50" spans="1:7" s="56" customFormat="1" ht="15">
      <c r="A50" s="84" t="s">
        <v>10</v>
      </c>
      <c r="B50" s="85"/>
      <c r="C50" s="55">
        <f>SUM(C42:C49)-C47</f>
        <v>2922381.5</v>
      </c>
      <c r="D50" s="55">
        <f>SUM(D42:D49)-D47</f>
        <v>2784010.36</v>
      </c>
      <c r="E50" s="55">
        <f>SUM(E42:E49)-E47</f>
        <v>2881823.1700000004</v>
      </c>
      <c r="F50" s="55">
        <f>SUM(F42:F49)-F47</f>
        <v>-129330.95999999999</v>
      </c>
      <c r="G50" s="55">
        <f>SUM(G42:G49)-G47</f>
        <v>31518.149999999965</v>
      </c>
    </row>
    <row r="51" spans="1:7" s="52" customFormat="1" ht="15">
      <c r="A51" s="78"/>
      <c r="B51" s="79"/>
      <c r="C51" s="50"/>
      <c r="D51" s="50"/>
      <c r="E51" s="54"/>
      <c r="F51" s="54"/>
      <c r="G51" s="54"/>
    </row>
    <row r="52" spans="1:7" s="56" customFormat="1" ht="15">
      <c r="A52" s="84" t="s">
        <v>87</v>
      </c>
      <c r="B52" s="85"/>
      <c r="C52" s="53"/>
      <c r="D52" s="53"/>
      <c r="E52" s="55"/>
      <c r="F52" s="55"/>
      <c r="G52" s="61">
        <f>G37</f>
        <v>-44537.47</v>
      </c>
    </row>
    <row r="53" spans="1:7" s="56" customFormat="1" ht="48.75" customHeight="1">
      <c r="A53" s="84" t="s">
        <v>90</v>
      </c>
      <c r="B53" s="85"/>
      <c r="C53" s="53"/>
      <c r="D53" s="53"/>
      <c r="E53" s="55"/>
      <c r="F53" s="55"/>
      <c r="G53" s="61">
        <f>F50</f>
        <v>-129330.95999999999</v>
      </c>
    </row>
    <row r="54" spans="1:7" s="56" customFormat="1" ht="48.75" customHeight="1">
      <c r="A54" s="88" t="s">
        <v>89</v>
      </c>
      <c r="B54" s="89"/>
      <c r="C54" s="53"/>
      <c r="D54" s="53"/>
      <c r="E54" s="55"/>
      <c r="F54" s="55"/>
      <c r="G54" s="61">
        <f>C33+G50+G52+G53-F46</f>
        <v>-31868.910000000033</v>
      </c>
    </row>
    <row r="55" spans="1:7" s="56" customFormat="1" ht="21.75" customHeight="1">
      <c r="A55" s="84"/>
      <c r="B55" s="85"/>
      <c r="C55" s="53"/>
      <c r="D55" s="53"/>
      <c r="E55" s="55"/>
      <c r="F55" s="55"/>
      <c r="G55" s="55"/>
    </row>
    <row r="56" spans="1:7" s="56" customFormat="1" ht="34.5" customHeight="1">
      <c r="A56" s="86" t="s">
        <v>88</v>
      </c>
      <c r="B56" s="87"/>
      <c r="C56" s="53"/>
      <c r="D56" s="53"/>
      <c r="E56" s="55"/>
      <c r="F56" s="55"/>
      <c r="G56" s="62">
        <f>C29+C33+G50+G52+G53</f>
        <v>308126.86</v>
      </c>
    </row>
    <row r="57" spans="1:4" s="64" customFormat="1" ht="61.5" customHeight="1">
      <c r="A57" s="63"/>
      <c r="B57" s="63"/>
      <c r="C57" s="63"/>
      <c r="D57" s="63"/>
    </row>
    <row r="58" spans="1:7" s="29" customFormat="1" ht="36.75" customHeight="1">
      <c r="A58" s="65" t="s">
        <v>91</v>
      </c>
      <c r="E58" s="66" t="s">
        <v>92</v>
      </c>
      <c r="F58" s="66"/>
      <c r="G58" s="66"/>
    </row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</sheetData>
  <mergeCells count="35">
    <mergeCell ref="A49:B49"/>
    <mergeCell ref="A50:B50"/>
    <mergeCell ref="A51:B51"/>
    <mergeCell ref="A56:B56"/>
    <mergeCell ref="A52:B52"/>
    <mergeCell ref="A53:B53"/>
    <mergeCell ref="A54:B54"/>
    <mergeCell ref="A55:B55"/>
    <mergeCell ref="A45:B45"/>
    <mergeCell ref="A46:B46"/>
    <mergeCell ref="A47:B47"/>
    <mergeCell ref="A48:B48"/>
    <mergeCell ref="E40:E41"/>
    <mergeCell ref="G40:G41"/>
    <mergeCell ref="F40:F41"/>
    <mergeCell ref="A44:B44"/>
    <mergeCell ref="A1:G1"/>
    <mergeCell ref="B29:B30"/>
    <mergeCell ref="C29:C30"/>
    <mergeCell ref="A39:B39"/>
    <mergeCell ref="A37:B37"/>
    <mergeCell ref="A6:B6"/>
    <mergeCell ref="D2:G2"/>
    <mergeCell ref="D3:G3"/>
    <mergeCell ref="C4:G4"/>
    <mergeCell ref="E58:G58"/>
    <mergeCell ref="D40:D41"/>
    <mergeCell ref="A29:A30"/>
    <mergeCell ref="A34:B34"/>
    <mergeCell ref="A35:B35"/>
    <mergeCell ref="A36:B36"/>
    <mergeCell ref="A42:B42"/>
    <mergeCell ref="A43:B43"/>
    <mergeCell ref="A40:B41"/>
    <mergeCell ref="C40:C41"/>
  </mergeCells>
  <printOptions/>
  <pageMargins left="0.47" right="0.1968503937007874" top="0.3937007874015748" bottom="0.3937007874015748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3">
      <selection activeCell="E50" sqref="E50"/>
    </sheetView>
  </sheetViews>
  <sheetFormatPr defaultColWidth="9.00390625" defaultRowHeight="12.75"/>
  <cols>
    <col min="5" max="5" width="12.25390625" style="0" customWidth="1"/>
  </cols>
  <sheetData>
    <row r="1" spans="2:6" ht="12.75">
      <c r="B1" s="4"/>
      <c r="C1" s="4"/>
      <c r="D1" s="4" t="s">
        <v>15</v>
      </c>
      <c r="E1" s="4"/>
      <c r="F1" s="4"/>
    </row>
    <row r="2" spans="2:6" ht="12.75">
      <c r="B2" s="4" t="s">
        <v>16</v>
      </c>
      <c r="C2" s="4"/>
      <c r="D2" s="4"/>
      <c r="E2" s="4"/>
      <c r="F2" s="4"/>
    </row>
    <row r="3" spans="2:6" ht="12.75">
      <c r="B3" s="4" t="s">
        <v>44</v>
      </c>
      <c r="C3" s="4"/>
      <c r="D3" s="4"/>
      <c r="E3" s="4"/>
      <c r="F3" s="4"/>
    </row>
    <row r="4" spans="2:6" ht="12.75">
      <c r="B4" s="4" t="s">
        <v>17</v>
      </c>
      <c r="C4" s="4"/>
      <c r="D4" s="4"/>
      <c r="E4" s="4"/>
      <c r="F4" s="4"/>
    </row>
    <row r="5" spans="2:6" ht="12.75">
      <c r="B5" s="4" t="s">
        <v>18</v>
      </c>
      <c r="C5" s="4"/>
      <c r="D5" s="4"/>
      <c r="E5" s="4"/>
      <c r="F5" s="4"/>
    </row>
    <row r="6" spans="2:6" ht="12.75">
      <c r="B6" s="4"/>
      <c r="C6" s="4"/>
      <c r="D6" s="4"/>
      <c r="E6" s="4"/>
      <c r="F6" s="4"/>
    </row>
    <row r="7" spans="2:6" ht="12.75">
      <c r="B7" s="4"/>
      <c r="C7" s="4"/>
      <c r="D7" s="4"/>
      <c r="E7" s="4"/>
      <c r="F7" s="4"/>
    </row>
    <row r="8" spans="2:6" ht="12.75">
      <c r="B8" s="4" t="s">
        <v>19</v>
      </c>
      <c r="C8" s="4"/>
      <c r="D8" s="4"/>
      <c r="E8" s="4"/>
      <c r="F8" s="4"/>
    </row>
    <row r="9" spans="2:6" ht="12.75">
      <c r="B9" s="4" t="s">
        <v>20</v>
      </c>
      <c r="C9" s="4"/>
      <c r="D9" s="4"/>
      <c r="E9" s="4"/>
      <c r="F9" s="4"/>
    </row>
    <row r="10" spans="2:6" ht="12.75">
      <c r="B10" s="4"/>
      <c r="C10" s="4"/>
      <c r="D10" s="4"/>
      <c r="E10" s="4"/>
      <c r="F10" s="4"/>
    </row>
    <row r="11" spans="1:6" ht="12.75">
      <c r="A11" s="4" t="s">
        <v>21</v>
      </c>
      <c r="B11" s="4"/>
      <c r="C11" s="4"/>
      <c r="D11" s="4"/>
      <c r="E11" s="4"/>
      <c r="F11" s="4"/>
    </row>
    <row r="12" spans="1:6" ht="12.75">
      <c r="A12" s="4" t="s">
        <v>22</v>
      </c>
      <c r="B12" s="4"/>
      <c r="C12" s="4"/>
      <c r="D12" s="4"/>
      <c r="E12" s="4"/>
      <c r="F12" s="4"/>
    </row>
    <row r="13" spans="1:6" ht="12.75">
      <c r="A13" s="4" t="s">
        <v>48</v>
      </c>
      <c r="B13" s="4"/>
      <c r="C13" s="4"/>
      <c r="D13" s="4"/>
      <c r="E13" s="4"/>
      <c r="F13" s="4"/>
    </row>
    <row r="14" spans="1:6" ht="12.75">
      <c r="A14" s="4" t="s">
        <v>52</v>
      </c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51">
      <c r="B16" s="5" t="s">
        <v>23</v>
      </c>
      <c r="C16" s="5" t="s">
        <v>24</v>
      </c>
      <c r="D16" s="5" t="s">
        <v>25</v>
      </c>
      <c r="E16" s="6" t="s">
        <v>26</v>
      </c>
      <c r="F16" s="4"/>
    </row>
    <row r="17" spans="2:6" ht="12.75">
      <c r="B17" s="5">
        <v>1</v>
      </c>
      <c r="C17" s="5">
        <v>2013</v>
      </c>
      <c r="D17" s="5" t="s">
        <v>27</v>
      </c>
      <c r="E17" s="7">
        <f>'[1]TDSheet'!$D$20</f>
        <v>5908.99</v>
      </c>
      <c r="F17" s="4"/>
    </row>
    <row r="18" spans="2:6" ht="12.75">
      <c r="B18" s="5">
        <v>2</v>
      </c>
      <c r="C18" s="5"/>
      <c r="D18" s="5" t="s">
        <v>28</v>
      </c>
      <c r="E18" s="7">
        <f>'[1]TDSheet'!$D$26</f>
        <v>6248.639999999999</v>
      </c>
      <c r="F18" s="4"/>
    </row>
    <row r="19" spans="2:6" ht="12.75">
      <c r="B19" s="5">
        <v>3</v>
      </c>
      <c r="C19" s="5"/>
      <c r="D19" s="5" t="s">
        <v>29</v>
      </c>
      <c r="E19" s="7">
        <f>'[1]TDSheet'!$D$32</f>
        <v>6678.27</v>
      </c>
      <c r="F19" s="4"/>
    </row>
    <row r="20" spans="2:6" ht="12.75">
      <c r="B20" s="5">
        <v>4</v>
      </c>
      <c r="C20" s="5"/>
      <c r="D20" s="5" t="s">
        <v>30</v>
      </c>
      <c r="E20" s="7">
        <f>'[1]TDSheet'!$D$38</f>
        <v>6702.71</v>
      </c>
      <c r="F20" s="4"/>
    </row>
    <row r="21" spans="2:6" ht="12.75">
      <c r="B21" s="5">
        <v>5</v>
      </c>
      <c r="C21" s="5"/>
      <c r="D21" s="5" t="s">
        <v>31</v>
      </c>
      <c r="E21" s="7">
        <f>'[1]TDSheet'!$D$44</f>
        <v>7457.74</v>
      </c>
      <c r="F21" s="4"/>
    </row>
    <row r="22" spans="2:6" ht="12.75">
      <c r="B22" s="5">
        <v>6</v>
      </c>
      <c r="C22" s="5"/>
      <c r="D22" s="5" t="s">
        <v>32</v>
      </c>
      <c r="E22" s="7">
        <f>'[1]TDSheet'!$D$50</f>
        <v>10221.85</v>
      </c>
      <c r="F22" s="4"/>
    </row>
    <row r="23" spans="2:6" ht="12.75">
      <c r="B23" s="5">
        <v>7</v>
      </c>
      <c r="C23" s="5"/>
      <c r="D23" s="5" t="s">
        <v>33</v>
      </c>
      <c r="E23" s="7">
        <f>'[1]TDSheet'!$D$56</f>
        <v>11214.900000000001</v>
      </c>
      <c r="F23" s="4"/>
    </row>
    <row r="24" spans="2:6" ht="12.75">
      <c r="B24" s="5" t="s">
        <v>34</v>
      </c>
      <c r="C24" s="5"/>
      <c r="D24" s="5"/>
      <c r="E24" s="7">
        <f>SUM(E17:E23)</f>
        <v>54433.1</v>
      </c>
      <c r="F24" s="4"/>
    </row>
    <row r="25" spans="2:6" ht="12.75">
      <c r="B25" s="4"/>
      <c r="C25" s="4"/>
      <c r="D25" s="4"/>
      <c r="E25" s="8"/>
      <c r="F25" s="4"/>
    </row>
    <row r="26" spans="1:6" ht="12.75">
      <c r="A26" s="4" t="s">
        <v>35</v>
      </c>
      <c r="B26" s="4"/>
      <c r="C26" s="4"/>
      <c r="D26" s="4"/>
      <c r="E26" s="4"/>
      <c r="F26" s="4"/>
    </row>
    <row r="27" spans="1:6" ht="12.75">
      <c r="A27" s="4" t="s">
        <v>51</v>
      </c>
      <c r="B27" s="4"/>
      <c r="C27" s="4"/>
      <c r="D27" s="4"/>
      <c r="E27" s="4"/>
      <c r="F27" s="4"/>
    </row>
    <row r="28" spans="1:6" ht="12.75">
      <c r="A28" s="4" t="s">
        <v>53</v>
      </c>
      <c r="B28" s="4"/>
      <c r="C28" s="4"/>
      <c r="D28" s="4"/>
      <c r="E28" s="4"/>
      <c r="F28" s="4"/>
    </row>
    <row r="29" spans="2:6" ht="63.75">
      <c r="B29" s="5" t="s">
        <v>23</v>
      </c>
      <c r="C29" s="5" t="s">
        <v>24</v>
      </c>
      <c r="D29" s="5" t="s">
        <v>25</v>
      </c>
      <c r="E29" s="6" t="s">
        <v>36</v>
      </c>
      <c r="F29" s="4"/>
    </row>
    <row r="30" spans="2:6" ht="12.75">
      <c r="B30" s="5">
        <v>1</v>
      </c>
      <c r="C30" s="5">
        <v>2013</v>
      </c>
      <c r="D30" s="5" t="s">
        <v>27</v>
      </c>
      <c r="E30" s="9">
        <f>'[1]TDSheet'!$D$17</f>
        <v>5495.36</v>
      </c>
      <c r="F30" s="4"/>
    </row>
    <row r="31" spans="2:6" ht="12.75">
      <c r="B31" s="5">
        <v>2</v>
      </c>
      <c r="C31" s="5"/>
      <c r="D31" s="5" t="s">
        <v>28</v>
      </c>
      <c r="E31" s="9">
        <f>'[1]TDSheet'!$D$23</f>
        <v>5811.24</v>
      </c>
      <c r="F31" s="4"/>
    </row>
    <row r="32" spans="2:6" ht="12.75">
      <c r="B32" s="5">
        <v>3</v>
      </c>
      <c r="C32" s="5"/>
      <c r="D32" s="5" t="s">
        <v>29</v>
      </c>
      <c r="E32" s="9">
        <f>'[1]TDSheet'!$D$29</f>
        <v>6210.79</v>
      </c>
      <c r="F32" s="4"/>
    </row>
    <row r="33" spans="2:6" ht="12.75">
      <c r="B33" s="5">
        <v>4</v>
      </c>
      <c r="C33" s="5"/>
      <c r="D33" s="5" t="s">
        <v>30</v>
      </c>
      <c r="E33" s="9">
        <f>'[1]TDSheet'!$D$35</f>
        <v>6233.52</v>
      </c>
      <c r="F33" s="4"/>
    </row>
    <row r="34" spans="2:6" ht="12.75">
      <c r="B34" s="5">
        <v>5</v>
      </c>
      <c r="C34" s="5"/>
      <c r="D34" s="5" t="s">
        <v>31</v>
      </c>
      <c r="E34" s="9">
        <f>'[1]TDSheet'!$D$41</f>
        <v>6935.7</v>
      </c>
      <c r="F34" s="4"/>
    </row>
    <row r="35" spans="2:6" ht="12.75">
      <c r="B35" s="5">
        <v>6</v>
      </c>
      <c r="C35" s="5"/>
      <c r="D35" s="5" t="s">
        <v>32</v>
      </c>
      <c r="E35" s="9">
        <f>'[1]TDSheet'!$D$47</f>
        <v>9506.32</v>
      </c>
      <c r="F35" s="4"/>
    </row>
    <row r="36" spans="2:6" ht="12.75">
      <c r="B36" s="5">
        <v>7</v>
      </c>
      <c r="C36" s="5"/>
      <c r="D36" s="5" t="s">
        <v>33</v>
      </c>
      <c r="E36" s="9">
        <f>'[1]TDSheet'!$D$53</f>
        <v>10429.86</v>
      </c>
      <c r="F36" s="4"/>
    </row>
    <row r="37" spans="2:6" ht="12.75">
      <c r="B37" s="5" t="s">
        <v>34</v>
      </c>
      <c r="C37" s="5"/>
      <c r="D37" s="5"/>
      <c r="E37" s="9">
        <f>SUM(E30:E36)</f>
        <v>50622.79</v>
      </c>
      <c r="F37" s="4"/>
    </row>
    <row r="38" spans="2:6" ht="12.75">
      <c r="B38" s="4"/>
      <c r="C38" s="4"/>
      <c r="D38" s="4"/>
      <c r="E38" s="4"/>
      <c r="F38" s="4"/>
    </row>
    <row r="39" spans="1:6" ht="12.75">
      <c r="A39" s="4" t="s">
        <v>54</v>
      </c>
      <c r="B39" s="4"/>
      <c r="C39" s="4"/>
      <c r="D39" s="4"/>
      <c r="E39" s="4"/>
      <c r="F39" s="4"/>
    </row>
    <row r="40" spans="1:6" ht="12.75">
      <c r="A40" s="4" t="s">
        <v>55</v>
      </c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2:6" ht="38.25">
      <c r="B42" s="5" t="s">
        <v>23</v>
      </c>
      <c r="C42" s="5" t="s">
        <v>24</v>
      </c>
      <c r="D42" s="5" t="s">
        <v>25</v>
      </c>
      <c r="E42" s="6" t="s">
        <v>37</v>
      </c>
      <c r="F42" s="4"/>
    </row>
    <row r="43" spans="2:6" ht="12.75">
      <c r="B43" s="5">
        <v>1</v>
      </c>
      <c r="C43" s="5">
        <v>2013</v>
      </c>
      <c r="D43" s="5" t="s">
        <v>27</v>
      </c>
      <c r="E43" s="7">
        <f>'[1]TDSheet'!$D$16</f>
        <v>413.63</v>
      </c>
      <c r="F43" s="4"/>
    </row>
    <row r="44" spans="2:6" ht="12.75">
      <c r="B44" s="5">
        <v>2</v>
      </c>
      <c r="C44" s="5"/>
      <c r="D44" s="5" t="s">
        <v>28</v>
      </c>
      <c r="E44" s="7">
        <f>'[1]TDSheet'!$D$22</f>
        <v>437.4</v>
      </c>
      <c r="F44" s="4"/>
    </row>
    <row r="45" spans="2:6" ht="12.75">
      <c r="B45" s="5">
        <v>3</v>
      </c>
      <c r="C45" s="5"/>
      <c r="D45" s="5" t="s">
        <v>29</v>
      </c>
      <c r="E45" s="7">
        <f>'[1]TDSheet'!$D$28</f>
        <v>467.48</v>
      </c>
      <c r="F45" s="4"/>
    </row>
    <row r="46" spans="2:6" ht="12.75">
      <c r="B46" s="5">
        <v>4</v>
      </c>
      <c r="C46" s="5"/>
      <c r="D46" s="5" t="s">
        <v>30</v>
      </c>
      <c r="E46" s="7">
        <f>'[1]TDSheet'!$D$34</f>
        <v>469.19</v>
      </c>
      <c r="F46" s="4"/>
    </row>
    <row r="47" spans="2:6" ht="12.75">
      <c r="B47" s="5">
        <v>5</v>
      </c>
      <c r="C47" s="5"/>
      <c r="D47" s="5" t="s">
        <v>31</v>
      </c>
      <c r="E47" s="7">
        <f>'[1]TDSheet'!$D$40</f>
        <v>522.04</v>
      </c>
      <c r="F47" s="4"/>
    </row>
    <row r="48" spans="2:6" ht="12.75">
      <c r="B48" s="5">
        <v>6</v>
      </c>
      <c r="C48" s="5"/>
      <c r="D48" s="5" t="s">
        <v>32</v>
      </c>
      <c r="E48" s="7">
        <f>'[1]TDSheet'!$D$46</f>
        <v>715.53</v>
      </c>
      <c r="F48" s="4"/>
    </row>
    <row r="49" spans="2:6" ht="12.75">
      <c r="B49" s="5">
        <v>7</v>
      </c>
      <c r="C49" s="5"/>
      <c r="D49" s="5" t="s">
        <v>33</v>
      </c>
      <c r="E49" s="7">
        <f>'[1]TDSheet'!$D$52</f>
        <v>785.04</v>
      </c>
      <c r="F49" s="4"/>
    </row>
    <row r="50" spans="2:6" ht="12.75">
      <c r="B50" s="5" t="s">
        <v>34</v>
      </c>
      <c r="C50" s="5"/>
      <c r="D50" s="5"/>
      <c r="E50" s="7">
        <f>SUM(E43:E49)</f>
        <v>3810.3099999999995</v>
      </c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 t="s">
        <v>38</v>
      </c>
      <c r="C53" s="4"/>
      <c r="D53" s="4"/>
      <c r="E53" s="4"/>
      <c r="F53" s="4" t="s">
        <v>39</v>
      </c>
    </row>
    <row r="54" spans="1:6" ht="12.75">
      <c r="A54" s="4" t="s">
        <v>40</v>
      </c>
      <c r="B54" s="4"/>
      <c r="C54" s="4"/>
      <c r="D54" s="4"/>
      <c r="E54" s="4" t="s">
        <v>41</v>
      </c>
      <c r="F54" s="4"/>
    </row>
    <row r="55" spans="1:6" ht="15.75">
      <c r="A55" s="10" t="s">
        <v>45</v>
      </c>
      <c r="B55" s="4"/>
      <c r="C55" s="4"/>
      <c r="D55" s="4"/>
      <c r="E55" s="4"/>
      <c r="F55" s="4"/>
    </row>
    <row r="56" spans="1:6" ht="15.75">
      <c r="A56" s="10" t="s">
        <v>47</v>
      </c>
      <c r="B56" s="4"/>
      <c r="C56" s="4"/>
      <c r="D56" s="4"/>
      <c r="E56" s="4"/>
      <c r="F56" s="4"/>
    </row>
    <row r="57" spans="1:6" ht="12.75">
      <c r="A57" s="4"/>
      <c r="B57" s="4" t="s">
        <v>42</v>
      </c>
      <c r="C57" s="4"/>
      <c r="D57" s="4"/>
      <c r="E57" s="4"/>
      <c r="F57" s="4" t="s">
        <v>42</v>
      </c>
    </row>
    <row r="58" spans="1:6" ht="12.75">
      <c r="A58" s="4"/>
      <c r="B58" s="4"/>
      <c r="C58" s="4"/>
      <c r="D58" s="4"/>
      <c r="E58" s="4"/>
      <c r="F58" s="4"/>
    </row>
    <row r="59" spans="1:6" ht="12.75">
      <c r="A59" s="4" t="s">
        <v>46</v>
      </c>
      <c r="B59" s="4"/>
      <c r="C59" s="4"/>
      <c r="D59" s="4"/>
      <c r="E59" s="4" t="s">
        <v>43</v>
      </c>
      <c r="F59" s="4"/>
    </row>
    <row r="61" spans="1:3" ht="12.75">
      <c r="A61" t="s">
        <v>49</v>
      </c>
      <c r="C61" t="s">
        <v>50</v>
      </c>
    </row>
  </sheetData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2014-03-30T10:05:52Z</cp:lastPrinted>
  <dcterms:created xsi:type="dcterms:W3CDTF">2011-10-17T12:30:43Z</dcterms:created>
  <dcterms:modified xsi:type="dcterms:W3CDTF">2014-03-30T10:05:57Z</dcterms:modified>
  <cp:category/>
  <cp:version/>
  <cp:contentType/>
  <cp:contentStatus/>
</cp:coreProperties>
</file>