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'Лист1'!$A$1:$G$61</definedName>
  </definedNames>
  <calcPr fullCalcOnLoad="1"/>
</workbook>
</file>

<file path=xl/sharedStrings.xml><?xml version="1.0" encoding="utf-8"?>
<sst xmlns="http://schemas.openxmlformats.org/spreadsheetml/2006/main" count="171" uniqueCount="112">
  <si>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</si>
  <si>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</si>
  <si>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</si>
  <si>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</si>
  <si>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</si>
  <si>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</si>
  <si>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</si>
  <si>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</si>
  <si>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</si>
  <si>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</si>
  <si>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</si>
  <si>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Оплачено населением</t>
  </si>
  <si>
    <t>Финансовый результат на 01.01.2013г.</t>
  </si>
  <si>
    <t>вознаграждение за услуги по управлению многоквартирным домом</t>
  </si>
  <si>
    <t>Содержание дома (без текущего рем) в том числе:</t>
  </si>
  <si>
    <t>Отчет агента</t>
  </si>
  <si>
    <t xml:space="preserve">по денежным средствам,полученным в рамках договора </t>
  </si>
  <si>
    <t>по статье"Оплата Уполномоченному представителю МКД"</t>
  </si>
  <si>
    <t>за 2013 год.</t>
  </si>
  <si>
    <t>В рамках исполнения обязательств по агентскому договору за 2013 г.</t>
  </si>
  <si>
    <t>Агент (ООО "УК "Колтоиа") провел следующую работу:</t>
  </si>
  <si>
    <t>1. В 2013 году были получены платежи от собственников жилых помещений для</t>
  </si>
  <si>
    <t xml:space="preserve">    Принципала по статье "Оплата Уполномоченному представителю МКД"</t>
  </si>
  <si>
    <t>№ п\п</t>
  </si>
  <si>
    <t>год</t>
  </si>
  <si>
    <t>месяц</t>
  </si>
  <si>
    <t>сумма собранных средств,руб.</t>
  </si>
  <si>
    <t>1.</t>
  </si>
  <si>
    <t>январь</t>
  </si>
  <si>
    <t>2.</t>
  </si>
  <si>
    <t>февраль</t>
  </si>
  <si>
    <t>3.</t>
  </si>
  <si>
    <t>март</t>
  </si>
  <si>
    <t>4.</t>
  </si>
  <si>
    <t>апрель</t>
  </si>
  <si>
    <t>.5</t>
  </si>
  <si>
    <t>май</t>
  </si>
  <si>
    <t>.6</t>
  </si>
  <si>
    <t>июнь</t>
  </si>
  <si>
    <t>.7</t>
  </si>
  <si>
    <t>июль</t>
  </si>
  <si>
    <t>.8</t>
  </si>
  <si>
    <t>август</t>
  </si>
  <si>
    <t>.9</t>
  </si>
  <si>
    <t>сентябрь</t>
  </si>
  <si>
    <t>.10.</t>
  </si>
  <si>
    <t>октябрь</t>
  </si>
  <si>
    <t>11.</t>
  </si>
  <si>
    <t>ноябрь</t>
  </si>
  <si>
    <t>12.</t>
  </si>
  <si>
    <t>декабрь</t>
  </si>
  <si>
    <t>Итого:</t>
  </si>
  <si>
    <t>2.  Агентом (ООО "УК "Колтома") в 2013 году было начислено за услуги ,оказываемые собственникам</t>
  </si>
  <si>
    <t>сумма начисленных средств,руб.</t>
  </si>
  <si>
    <t>5.</t>
  </si>
  <si>
    <t>6.</t>
  </si>
  <si>
    <t>7.</t>
  </si>
  <si>
    <t>8.</t>
  </si>
  <si>
    <t>9.</t>
  </si>
  <si>
    <t>10.</t>
  </si>
  <si>
    <t>сумма вознаграждения,руб.</t>
  </si>
  <si>
    <t>Отчет принял</t>
  </si>
  <si>
    <t>Отчет сдал</t>
  </si>
  <si>
    <t>Уполномоченный представитель МКД</t>
  </si>
  <si>
    <t xml:space="preserve">                  ООО "УК "Колтома"</t>
  </si>
  <si>
    <t>31.12.2013г.</t>
  </si>
  <si>
    <t>Директор______________/Комолкина Т.П./</t>
  </si>
  <si>
    <t>с собственниками дома № 33 по ул.Фруктовая</t>
  </si>
  <si>
    <t xml:space="preserve">    (далее Дерюшева Галина Петровна  )</t>
  </si>
  <si>
    <t xml:space="preserve">    МКД Дерюшевой Галине Петровне)    </t>
  </si>
  <si>
    <t>Дерюшева Галина Петровна</t>
  </si>
  <si>
    <t>__________________/Дерюшева Г.П./</t>
  </si>
  <si>
    <t xml:space="preserve">    на сумму 173962-93 руб.(Сто семьдесят три тысячи девятьсот шестьдесят два  руб.93 коп.),в т.ч.</t>
  </si>
  <si>
    <t xml:space="preserve">     161785-52 руб.(Сто шестьдесят одна тысяча семьсот восемьдесят пять руб.52 коп( в т.ч. НДФЛ.), в т.ч..</t>
  </si>
  <si>
    <t>3. Удержано вознаграждение Агента (ООО "УК "Колтома") на общую сумму 12177-41 руб.</t>
  </si>
  <si>
    <t xml:space="preserve">   ( Двенадцать тысяч сто семьдесят семь руб. 41 коп.), в т.ч..</t>
  </si>
  <si>
    <t>Остаток средств капитального ремонта на 01.01.2013г.</t>
  </si>
  <si>
    <t xml:space="preserve">Остаток средств капитального ремонта на 01.01.2014г. </t>
  </si>
  <si>
    <t>Дата выполнения работ</t>
  </si>
  <si>
    <t>Установка окон из ПВХ</t>
  </si>
  <si>
    <t>Остаток средств текущего ремонта на 01.01.2014г. При 100 % оплате</t>
  </si>
  <si>
    <t>Восстановление освещения МОП</t>
  </si>
  <si>
    <t>За ремонт межпанельных швов в подвале</t>
  </si>
  <si>
    <t>За изготовление и монтаж контейнерной площадки</t>
  </si>
  <si>
    <t>Электроэнергия ОДН</t>
  </si>
  <si>
    <t>Начислено населению за 2013 год</t>
  </si>
  <si>
    <t xml:space="preserve">Перерасчет, произведенный в 2013г. за (возврат населению экономии -),(возврат населением перерасхода +) </t>
  </si>
  <si>
    <t>Итог перерасчета</t>
  </si>
  <si>
    <t>2011г.</t>
  </si>
  <si>
    <t>2012г.</t>
  </si>
  <si>
    <t>Итого</t>
  </si>
  <si>
    <t>УТВЕРЖДАЮ</t>
  </si>
  <si>
    <t>Директор ООО "УК"Колтома"</t>
  </si>
  <si>
    <t>______________________Т.П.Комолкина</t>
  </si>
  <si>
    <t xml:space="preserve">Финансовый отчет за  2013 год  МКД по адресу : 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</si>
  <si>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</si>
  <si>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</si>
  <si>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Израсходовано всего, в том числе:</t>
  </si>
  <si>
    <t>Остаток средств текущего ремонта на 01.01.2013г.</t>
  </si>
  <si>
    <t>Остаток средств по капитальному и текущему ремонту  на 01.01.2014г. с учетом задолженности</t>
  </si>
  <si>
    <t>Сбор средств уполномоченному представителю</t>
  </si>
  <si>
    <t xml:space="preserve"> ул. Фруктовая д.33</t>
  </si>
  <si>
    <t>Оплачено населением за 2013 год</t>
  </si>
  <si>
    <t>Начислено поставщиками за 2013 год</t>
  </si>
  <si>
    <t>Задолженность (-), переплата (+) населения по начисленным платежам (за 2013г.)</t>
  </si>
  <si>
    <t>Фактическая экономия (+), перерасход (-) ст.6=ст.2-ст.4</t>
  </si>
  <si>
    <t>Перерасчет за 2011,2012 г.г.</t>
  </si>
  <si>
    <t>Результат финансовой деятельности на конец периода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</si>
  <si>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</si>
  <si>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Задолженность населения на конец периода (без учета задолженности по текущему и капитальному ремонту)</t>
  </si>
  <si>
    <t>Главный бухгалтер</t>
  </si>
  <si>
    <t>И.А. Костенкова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</si>
</sst>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b/>
      <sz val="10"/>
      <name val="Arial Cyr"/>
      <family val="0"/>
    </font>
    <font>
      <sz val="14"/>
      <name val="Arial Rounded MT Bold"/>
      <family val="2"/>
    </font>
    <font>
      <sz val="12"/>
      <name val="Times New Roman"/>
      <family val="1"/>
    </font>
    <font>
      <b/>
      <i/>
      <sz val="12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b/>
      <sz val="12"/>
      <color indexed="10"/>
      <name val="Arial Rounded MT Bold"/>
      <family val="2"/>
    </font>
    <font>
      <sz val="12"/>
      <color indexed="10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3" xfId="18" applyNumberFormat="1" applyFont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5" xfId="18" applyNumberFormat="1" applyFont="1" applyBorder="1" applyAlignment="1">
      <alignment horizontal="center" vertical="center" wrapText="1"/>
      <protection/>
    </xf>
    <xf numFmtId="14" fontId="4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19" xfId="18" applyNumberFormat="1" applyFont="1" applyFill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 vertical="center" wrapText="1"/>
    </xf>
    <xf numFmtId="2" fontId="4" fillId="0" borderId="0" xfId="0" applyNumberFormat="1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11" fillId="0" borderId="28" xfId="17" applyNumberFormat="1" applyFont="1" applyBorder="1" applyAlignment="1">
      <alignment horizontal="center" vertical="center" wrapText="1"/>
      <protection/>
    </xf>
    <xf numFmtId="4" fontId="11" fillId="0" borderId="29" xfId="17" applyNumberFormat="1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3;&#1086;&#1074;&#1072;&#1103;%20&#1087;&#1072;&#1087;&#1082;&#1072;%20(2)\&#1060;.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D12">
            <v>1003.8</v>
          </cell>
        </row>
        <row r="13">
          <cell r="D13">
            <v>13336.22</v>
          </cell>
        </row>
        <row r="16">
          <cell r="D16">
            <v>14340.019999999999</v>
          </cell>
        </row>
        <row r="18">
          <cell r="D18">
            <v>992.65</v>
          </cell>
        </row>
        <row r="19">
          <cell r="D19">
            <v>13188.03</v>
          </cell>
        </row>
        <row r="22">
          <cell r="D22">
            <v>14180.68</v>
          </cell>
        </row>
        <row r="24">
          <cell r="D24">
            <v>517.88</v>
          </cell>
        </row>
        <row r="25">
          <cell r="D25">
            <v>6880.4</v>
          </cell>
        </row>
        <row r="28">
          <cell r="D28">
            <v>7398.28</v>
          </cell>
        </row>
        <row r="30">
          <cell r="D30">
            <v>1042.85</v>
          </cell>
        </row>
        <row r="31">
          <cell r="D31">
            <v>13855.05</v>
          </cell>
        </row>
        <row r="34">
          <cell r="D34">
            <v>14897.9</v>
          </cell>
        </row>
        <row r="36">
          <cell r="D36">
            <v>985.72</v>
          </cell>
        </row>
        <row r="37">
          <cell r="D37">
            <v>13096.01</v>
          </cell>
        </row>
        <row r="40">
          <cell r="D40">
            <v>14081.73</v>
          </cell>
        </row>
        <row r="42">
          <cell r="D42">
            <v>793.34</v>
          </cell>
        </row>
        <row r="43">
          <cell r="D43">
            <v>10540.02</v>
          </cell>
        </row>
        <row r="46">
          <cell r="D46">
            <v>11333.36</v>
          </cell>
        </row>
        <row r="48">
          <cell r="D48">
            <v>1015.49</v>
          </cell>
        </row>
        <row r="49">
          <cell r="D49">
            <v>13491.52</v>
          </cell>
        </row>
        <row r="52">
          <cell r="D52">
            <v>14507.01</v>
          </cell>
        </row>
        <row r="54">
          <cell r="D54">
            <v>973.86</v>
          </cell>
        </row>
        <row r="55">
          <cell r="D55">
            <v>12938.41</v>
          </cell>
        </row>
        <row r="58">
          <cell r="D58">
            <v>13912.27</v>
          </cell>
        </row>
        <row r="60">
          <cell r="D60">
            <v>1002.62</v>
          </cell>
        </row>
        <row r="61">
          <cell r="D61">
            <v>13320.57</v>
          </cell>
        </row>
        <row r="64">
          <cell r="D64">
            <v>14323.19</v>
          </cell>
        </row>
        <row r="66">
          <cell r="D66">
            <v>1141.52</v>
          </cell>
        </row>
        <row r="67">
          <cell r="D67">
            <v>15165.84</v>
          </cell>
        </row>
        <row r="70">
          <cell r="D70">
            <v>16307.36</v>
          </cell>
        </row>
        <row r="72">
          <cell r="D72">
            <v>1202.37</v>
          </cell>
        </row>
        <row r="73">
          <cell r="D73">
            <v>15974.32</v>
          </cell>
        </row>
        <row r="76">
          <cell r="D76">
            <v>17176.69</v>
          </cell>
        </row>
        <row r="78">
          <cell r="D78">
            <v>1505.31</v>
          </cell>
        </row>
        <row r="79">
          <cell r="D79">
            <v>19999.13</v>
          </cell>
        </row>
        <row r="82">
          <cell r="D82">
            <v>21504.440000000002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75" zoomScaleSheetLayoutView="75" workbookViewId="0" topLeftCell="A8">
      <selection activeCell="F22" sqref="F22"/>
    </sheetView>
  </sheetViews>
  <sheetFormatPr defaultColWidth="9.00390625" defaultRowHeight="12.75"/>
  <cols>
    <col min="1" max="1" width="56.875" style="1" customWidth="1"/>
    <col min="2" max="2" width="17.125" style="1" customWidth="1"/>
    <col min="3" max="3" width="18.375" style="1" customWidth="1"/>
    <col min="4" max="4" width="17.875" style="1" customWidth="1"/>
    <col min="5" max="5" width="15.625" style="2" customWidth="1"/>
    <col min="6" max="6" width="16.375" style="1" customWidth="1"/>
    <col min="7" max="7" width="16.25390625" style="1" customWidth="1"/>
    <col min="8" max="16384" width="9.125" style="1" customWidth="1"/>
  </cols>
  <sheetData>
    <row r="1" spans="1:7" ht="18.75" thickBot="1">
      <c r="A1" s="93" t="s">
        <v>3</v>
      </c>
      <c r="B1" s="93"/>
      <c r="C1" s="93"/>
      <c r="D1" s="93"/>
      <c r="E1" s="93"/>
      <c r="F1" s="93"/>
      <c r="G1" s="93"/>
    </row>
    <row r="2" spans="1:7" ht="18">
      <c r="A2" s="5"/>
      <c r="B2" s="5"/>
      <c r="C2" s="18"/>
      <c r="D2" s="92" t="s">
        <v>91</v>
      </c>
      <c r="E2" s="92"/>
      <c r="F2" s="92"/>
      <c r="G2" s="92"/>
    </row>
    <row r="3" spans="1:7" ht="25.5" customHeight="1">
      <c r="A3" s="5"/>
      <c r="B3" s="5"/>
      <c r="C3" s="18"/>
      <c r="D3" s="84" t="s">
        <v>92</v>
      </c>
      <c r="E3" s="84"/>
      <c r="F3" s="84"/>
      <c r="G3" s="84"/>
    </row>
    <row r="4" spans="1:7" ht="22.5" customHeight="1">
      <c r="A4" s="5"/>
      <c r="B4" s="5"/>
      <c r="C4" s="84" t="s">
        <v>93</v>
      </c>
      <c r="D4" s="84"/>
      <c r="E4" s="84"/>
      <c r="F4" s="84"/>
      <c r="G4" s="84"/>
    </row>
    <row r="5" spans="1:7" ht="15">
      <c r="A5" s="3"/>
      <c r="B5" s="3"/>
      <c r="C5" s="3"/>
      <c r="D5" s="3"/>
      <c r="E5" s="4"/>
      <c r="F5" s="4"/>
      <c r="G5" s="4"/>
    </row>
    <row r="6" spans="1:6" s="21" customFormat="1" ht="27" customHeight="1">
      <c r="A6" s="81" t="s">
        <v>94</v>
      </c>
      <c r="B6" s="81"/>
      <c r="C6" s="19"/>
      <c r="D6" s="20"/>
      <c r="E6" s="19"/>
      <c r="F6" s="19"/>
    </row>
    <row r="7" spans="1:5" s="21" customFormat="1" ht="24" customHeight="1">
      <c r="A7" s="81" t="s">
        <v>101</v>
      </c>
      <c r="B7" s="81"/>
      <c r="E7" s="45"/>
    </row>
    <row r="8" s="23" customFormat="1" ht="15">
      <c r="E8" s="24"/>
    </row>
    <row r="9" spans="1:5" s="23" customFormat="1" ht="15.75" thickBot="1">
      <c r="A9" s="46" t="s">
        <v>0</v>
      </c>
      <c r="B9" s="25"/>
      <c r="C9" s="22"/>
      <c r="D9" s="22"/>
      <c r="E9" s="24"/>
    </row>
    <row r="10" spans="1:3" s="23" customFormat="1" ht="45">
      <c r="A10" s="47" t="s">
        <v>76</v>
      </c>
      <c r="B10" s="26" t="s">
        <v>78</v>
      </c>
      <c r="C10" s="58">
        <v>453058.82</v>
      </c>
    </row>
    <row r="11" spans="1:3" s="23" customFormat="1" ht="15">
      <c r="A11" s="48" t="s">
        <v>1</v>
      </c>
      <c r="B11" s="27"/>
      <c r="C11" s="28">
        <v>691143.03</v>
      </c>
    </row>
    <row r="12" spans="1:3" s="23" customFormat="1" ht="35.25" customHeight="1">
      <c r="A12" s="48" t="s">
        <v>97</v>
      </c>
      <c r="B12" s="29"/>
      <c r="C12" s="42">
        <f>C13+C14</f>
        <v>1206360</v>
      </c>
    </row>
    <row r="13" spans="1:3" s="23" customFormat="1" ht="15">
      <c r="A13" s="49" t="s">
        <v>79</v>
      </c>
      <c r="B13" s="31">
        <v>41358</v>
      </c>
      <c r="C13" s="30">
        <v>420000</v>
      </c>
    </row>
    <row r="14" spans="1:3" s="23" customFormat="1" ht="15">
      <c r="A14" s="49" t="s">
        <v>79</v>
      </c>
      <c r="B14" s="31">
        <v>41632</v>
      </c>
      <c r="C14" s="30">
        <v>786360</v>
      </c>
    </row>
    <row r="15" spans="1:3" s="23" customFormat="1" ht="30">
      <c r="A15" s="48" t="s">
        <v>77</v>
      </c>
      <c r="B15" s="29"/>
      <c r="C15" s="32">
        <f>C10+C11-C12</f>
        <v>-62158.14999999991</v>
      </c>
    </row>
    <row r="16" spans="1:3" s="23" customFormat="1" ht="18.75" customHeight="1">
      <c r="A16" s="50" t="s">
        <v>11</v>
      </c>
      <c r="B16" s="33"/>
      <c r="C16" s="34">
        <f>C11-C17</f>
        <v>678213.23</v>
      </c>
    </row>
    <row r="17" spans="1:3" s="23" customFormat="1" ht="34.5" customHeight="1" thickBot="1">
      <c r="A17" s="51" t="s">
        <v>95</v>
      </c>
      <c r="B17" s="35"/>
      <c r="C17" s="36">
        <v>12929.8</v>
      </c>
    </row>
    <row r="18" spans="1:3" s="23" customFormat="1" ht="18.75" customHeight="1">
      <c r="A18" s="52"/>
      <c r="B18" s="37"/>
      <c r="C18" s="38"/>
    </row>
    <row r="19" spans="1:3" s="23" customFormat="1" ht="15.75" thickBot="1">
      <c r="A19" s="53" t="s">
        <v>2</v>
      </c>
      <c r="B19" s="22"/>
      <c r="C19" s="24"/>
    </row>
    <row r="20" spans="1:3" s="23" customFormat="1" ht="30">
      <c r="A20" s="47" t="s">
        <v>98</v>
      </c>
      <c r="B20" s="39"/>
      <c r="C20" s="58">
        <v>-502458.52</v>
      </c>
    </row>
    <row r="21" spans="1:3" s="23" customFormat="1" ht="15">
      <c r="A21" s="48" t="s">
        <v>1</v>
      </c>
      <c r="B21" s="15"/>
      <c r="C21" s="40">
        <v>1005902.76</v>
      </c>
    </row>
    <row r="22" spans="1:3" s="23" customFormat="1" ht="15">
      <c r="A22" s="48" t="s">
        <v>97</v>
      </c>
      <c r="B22" s="15"/>
      <c r="C22" s="42">
        <f>C23+C24+C25</f>
        <v>93805.48</v>
      </c>
    </row>
    <row r="23" spans="1:3" s="23" customFormat="1" ht="18.75" customHeight="1">
      <c r="A23" s="50" t="s">
        <v>81</v>
      </c>
      <c r="B23" s="41">
        <v>41331</v>
      </c>
      <c r="C23" s="30">
        <v>4107</v>
      </c>
    </row>
    <row r="24" spans="1:3" s="23" customFormat="1" ht="15">
      <c r="A24" s="50" t="s">
        <v>82</v>
      </c>
      <c r="B24" s="41">
        <v>41408</v>
      </c>
      <c r="C24" s="30">
        <v>68062</v>
      </c>
    </row>
    <row r="25" spans="1:3" s="23" customFormat="1" ht="15">
      <c r="A25" s="50" t="s">
        <v>83</v>
      </c>
      <c r="B25" s="41">
        <v>41625</v>
      </c>
      <c r="C25" s="30">
        <v>21636.48</v>
      </c>
    </row>
    <row r="26" spans="1:3" s="23" customFormat="1" ht="32.25" customHeight="1">
      <c r="A26" s="48" t="s">
        <v>80</v>
      </c>
      <c r="B26" s="15"/>
      <c r="C26" s="32">
        <f>C20+C21-C22</f>
        <v>409638.76</v>
      </c>
    </row>
    <row r="27" spans="1:3" s="23" customFormat="1" ht="32.25" customHeight="1">
      <c r="A27" s="50" t="s">
        <v>11</v>
      </c>
      <c r="B27" s="17"/>
      <c r="C27" s="56">
        <f>C21-C28</f>
        <v>989210.15</v>
      </c>
    </row>
    <row r="28" spans="1:3" s="23" customFormat="1" ht="30.75" thickBot="1">
      <c r="A28" s="51" t="s">
        <v>96</v>
      </c>
      <c r="B28" s="57"/>
      <c r="C28" s="36">
        <v>16692.61</v>
      </c>
    </row>
    <row r="29" spans="1:3" s="23" customFormat="1" ht="15.75" thickBot="1">
      <c r="A29" s="54"/>
      <c r="B29" s="37"/>
      <c r="C29" s="43"/>
    </row>
    <row r="30" spans="1:3" s="23" customFormat="1" ht="15" customHeight="1">
      <c r="A30" s="101" t="s">
        <v>99</v>
      </c>
      <c r="B30" s="105"/>
      <c r="C30" s="97">
        <f>C15+C26-C17-C28</f>
        <v>317858.2000000001</v>
      </c>
    </row>
    <row r="31" spans="1:3" s="23" customFormat="1" ht="30" customHeight="1" thickBot="1">
      <c r="A31" s="102"/>
      <c r="B31" s="106"/>
      <c r="C31" s="98"/>
    </row>
    <row r="32" spans="1:5" s="23" customFormat="1" ht="29.25" customHeight="1">
      <c r="A32" s="55" t="s">
        <v>4</v>
      </c>
      <c r="B32" s="27"/>
      <c r="C32" s="27"/>
      <c r="D32" s="27"/>
      <c r="E32" s="38"/>
    </row>
    <row r="33" spans="1:5" s="23" customFormat="1" ht="15">
      <c r="A33" s="55"/>
      <c r="B33" s="27"/>
      <c r="C33" s="27"/>
      <c r="D33" s="27"/>
      <c r="E33" s="38"/>
    </row>
    <row r="34" spans="1:5" s="23" customFormat="1" ht="11.25" customHeight="1">
      <c r="A34" s="55" t="s">
        <v>12</v>
      </c>
      <c r="B34" s="27"/>
      <c r="C34" s="44">
        <v>845690.24</v>
      </c>
      <c r="D34" s="27"/>
      <c r="E34" s="38"/>
    </row>
    <row r="35" spans="1:7" s="23" customFormat="1" ht="45" customHeight="1" hidden="1">
      <c r="A35" s="99" t="s">
        <v>86</v>
      </c>
      <c r="B35" s="100"/>
      <c r="C35" s="15" t="s">
        <v>6</v>
      </c>
      <c r="D35" s="16" t="s">
        <v>7</v>
      </c>
      <c r="E35" s="17" t="s">
        <v>8</v>
      </c>
      <c r="F35" s="17" t="s">
        <v>9</v>
      </c>
      <c r="G35" s="17" t="s">
        <v>87</v>
      </c>
    </row>
    <row r="36" spans="1:7" s="23" customFormat="1" ht="15" hidden="1">
      <c r="A36" s="99" t="s">
        <v>88</v>
      </c>
      <c r="B36" s="100"/>
      <c r="C36" s="62">
        <v>0</v>
      </c>
      <c r="D36" s="16">
        <v>-101559.68</v>
      </c>
      <c r="E36" s="16">
        <v>0</v>
      </c>
      <c r="F36" s="16">
        <v>0</v>
      </c>
      <c r="G36" s="16">
        <f>SUM(C36:F36)</f>
        <v>-101559.68</v>
      </c>
    </row>
    <row r="37" spans="1:7" s="23" customFormat="1" ht="15" hidden="1">
      <c r="A37" s="99" t="s">
        <v>89</v>
      </c>
      <c r="B37" s="100"/>
      <c r="C37" s="62">
        <v>-23414.72</v>
      </c>
      <c r="D37" s="16">
        <v>-457587.36</v>
      </c>
      <c r="E37" s="16">
        <v>-11633.89</v>
      </c>
      <c r="F37" s="16">
        <v>-19850.59</v>
      </c>
      <c r="G37" s="16">
        <f>SUM(C37:F37)</f>
        <v>-512486.56</v>
      </c>
    </row>
    <row r="38" spans="1:7" s="22" customFormat="1" ht="15" hidden="1">
      <c r="A38" s="99" t="s">
        <v>90</v>
      </c>
      <c r="B38" s="100"/>
      <c r="C38" s="62">
        <f>SUM(C36:C37)</f>
        <v>-23414.72</v>
      </c>
      <c r="D38" s="62">
        <f>SUM(D36:D37)</f>
        <v>-559147.04</v>
      </c>
      <c r="E38" s="62">
        <f>SUM(E36:E37)</f>
        <v>-11633.89</v>
      </c>
      <c r="F38" s="62">
        <f>SUM(F36:F37)</f>
        <v>-19850.59</v>
      </c>
      <c r="G38" s="62">
        <f>SUM(C38:F38)</f>
        <v>-614046.24</v>
      </c>
    </row>
    <row r="39" spans="1:5" s="61" customFormat="1" ht="14.25" customHeight="1">
      <c r="A39" s="59"/>
      <c r="B39" s="59"/>
      <c r="C39" s="59"/>
      <c r="D39" s="59"/>
      <c r="E39" s="60"/>
    </row>
    <row r="40" spans="1:7" s="65" customFormat="1" ht="15">
      <c r="A40" s="103">
        <v>1</v>
      </c>
      <c r="B40" s="104"/>
      <c r="C40" s="63">
        <v>2</v>
      </c>
      <c r="D40" s="63">
        <v>3</v>
      </c>
      <c r="E40" s="64">
        <v>4</v>
      </c>
      <c r="F40" s="63">
        <v>5</v>
      </c>
      <c r="G40" s="63">
        <v>6</v>
      </c>
    </row>
    <row r="41" spans="1:7" s="67" customFormat="1" ht="15" customHeight="1">
      <c r="A41" s="88" t="s">
        <v>5</v>
      </c>
      <c r="B41" s="89"/>
      <c r="C41" s="96" t="s">
        <v>85</v>
      </c>
      <c r="D41" s="87" t="s">
        <v>102</v>
      </c>
      <c r="E41" s="87" t="s">
        <v>103</v>
      </c>
      <c r="F41" s="87" t="s">
        <v>104</v>
      </c>
      <c r="G41" s="87" t="s">
        <v>105</v>
      </c>
    </row>
    <row r="42" spans="1:7" s="67" customFormat="1" ht="95.25" customHeight="1">
      <c r="A42" s="90"/>
      <c r="B42" s="91"/>
      <c r="C42" s="87"/>
      <c r="D42" s="87"/>
      <c r="E42" s="87"/>
      <c r="F42" s="87"/>
      <c r="G42" s="87"/>
    </row>
    <row r="43" spans="1:7" s="67" customFormat="1" ht="15">
      <c r="A43" s="94" t="s">
        <v>6</v>
      </c>
      <c r="B43" s="95"/>
      <c r="C43" s="66">
        <v>628703.59</v>
      </c>
      <c r="D43" s="66">
        <f>C43+F43</f>
        <v>617430.4199999999</v>
      </c>
      <c r="E43" s="66">
        <v>802218.05</v>
      </c>
      <c r="F43" s="66">
        <v>-11273.17</v>
      </c>
      <c r="G43" s="66">
        <f>C43-E43</f>
        <v>-173514.46000000008</v>
      </c>
    </row>
    <row r="44" spans="1:7" s="67" customFormat="1" ht="15">
      <c r="A44" s="94" t="s">
        <v>7</v>
      </c>
      <c r="B44" s="95"/>
      <c r="C44" s="66">
        <v>1809249.32</v>
      </c>
      <c r="D44" s="66">
        <f aca="true" t="shared" si="0" ref="D44:D49">C44+F44</f>
        <v>1785433.81</v>
      </c>
      <c r="E44" s="66">
        <v>1727273.28</v>
      </c>
      <c r="F44" s="66">
        <v>-23815.51</v>
      </c>
      <c r="G44" s="66">
        <f aca="true" t="shared" si="1" ref="G44:G49">C44-E44</f>
        <v>81976.04000000004</v>
      </c>
    </row>
    <row r="45" spans="1:7" s="67" customFormat="1" ht="15">
      <c r="A45" s="94" t="s">
        <v>8</v>
      </c>
      <c r="B45" s="95"/>
      <c r="C45" s="66">
        <v>283140.17</v>
      </c>
      <c r="D45" s="66">
        <f t="shared" si="0"/>
        <v>276786.1</v>
      </c>
      <c r="E45" s="66">
        <v>276774.42</v>
      </c>
      <c r="F45" s="66">
        <v>-6354.07</v>
      </c>
      <c r="G45" s="66">
        <f t="shared" si="1"/>
        <v>6365.75</v>
      </c>
    </row>
    <row r="46" spans="1:7" s="67" customFormat="1" ht="15">
      <c r="A46" s="94" t="s">
        <v>9</v>
      </c>
      <c r="B46" s="95"/>
      <c r="C46" s="66">
        <v>267526.26</v>
      </c>
      <c r="D46" s="66">
        <f t="shared" si="0"/>
        <v>260343.81</v>
      </c>
      <c r="E46" s="66">
        <v>267526.26</v>
      </c>
      <c r="F46" s="66">
        <v>-7182.45</v>
      </c>
      <c r="G46" s="66">
        <f t="shared" si="1"/>
        <v>0</v>
      </c>
    </row>
    <row r="47" spans="1:7" s="67" customFormat="1" ht="30" customHeight="1">
      <c r="A47" s="94" t="s">
        <v>14</v>
      </c>
      <c r="B47" s="95"/>
      <c r="C47" s="66">
        <v>1908494.72</v>
      </c>
      <c r="D47" s="66">
        <f t="shared" si="0"/>
        <v>1869036</v>
      </c>
      <c r="E47" s="66">
        <v>1908494.72</v>
      </c>
      <c r="F47" s="66">
        <v>-39458.72</v>
      </c>
      <c r="G47" s="66">
        <f t="shared" si="1"/>
        <v>0</v>
      </c>
    </row>
    <row r="48" spans="1:7" s="67" customFormat="1" ht="30" customHeight="1">
      <c r="A48" s="94" t="s">
        <v>13</v>
      </c>
      <c r="B48" s="95"/>
      <c r="C48" s="66">
        <v>248802.6</v>
      </c>
      <c r="D48" s="66"/>
      <c r="E48" s="66">
        <v>248802.6</v>
      </c>
      <c r="F48" s="66"/>
      <c r="G48" s="66">
        <f t="shared" si="1"/>
        <v>0</v>
      </c>
    </row>
    <row r="49" spans="1:7" s="67" customFormat="1" ht="15">
      <c r="A49" s="94" t="s">
        <v>84</v>
      </c>
      <c r="B49" s="95"/>
      <c r="C49" s="66">
        <v>181173.51</v>
      </c>
      <c r="D49" s="66">
        <f t="shared" si="0"/>
        <v>177069.05000000002</v>
      </c>
      <c r="E49" s="66">
        <v>181173.51</v>
      </c>
      <c r="F49" s="66">
        <v>-4104.46</v>
      </c>
      <c r="G49" s="66">
        <f t="shared" si="1"/>
        <v>0</v>
      </c>
    </row>
    <row r="50" spans="1:7" s="67" customFormat="1" ht="15">
      <c r="A50" s="94" t="s">
        <v>100</v>
      </c>
      <c r="B50" s="95"/>
      <c r="C50" s="68">
        <v>163764.31</v>
      </c>
      <c r="D50" s="66">
        <v>173962.93</v>
      </c>
      <c r="E50" s="66">
        <f>D50</f>
        <v>173962.93</v>
      </c>
      <c r="F50" s="66"/>
      <c r="G50" s="66">
        <v>0</v>
      </c>
    </row>
    <row r="51" spans="1:7" s="65" customFormat="1" ht="15">
      <c r="A51" s="85" t="s">
        <v>10</v>
      </c>
      <c r="B51" s="86"/>
      <c r="C51" s="71">
        <f>SUM(C43:C50)-C48</f>
        <v>5242051.879999999</v>
      </c>
      <c r="D51" s="71">
        <f>SUM(D43:D50)-D48</f>
        <v>5160062.12</v>
      </c>
      <c r="E51" s="71">
        <f>SUM(E43:E50)-E48</f>
        <v>5337423.169999999</v>
      </c>
      <c r="F51" s="71">
        <f>SUM(F43:F50)-F48</f>
        <v>-92188.38</v>
      </c>
      <c r="G51" s="71">
        <f>SUM(G43:G50)-G48</f>
        <v>-85172.67000000004</v>
      </c>
    </row>
    <row r="52" spans="1:7" s="67" customFormat="1" ht="15">
      <c r="A52" s="94"/>
      <c r="B52" s="95"/>
      <c r="C52" s="66"/>
      <c r="D52" s="66"/>
      <c r="E52" s="66"/>
      <c r="F52" s="66"/>
      <c r="G52" s="66"/>
    </row>
    <row r="53" spans="1:7" s="76" customFormat="1" ht="15">
      <c r="A53" s="69" t="s">
        <v>106</v>
      </c>
      <c r="B53" s="70"/>
      <c r="C53" s="75"/>
      <c r="D53" s="75"/>
      <c r="E53" s="75"/>
      <c r="F53" s="75"/>
      <c r="G53" s="72">
        <f>G38</f>
        <v>-614046.24</v>
      </c>
    </row>
    <row r="54" spans="1:7" s="76" customFormat="1" ht="45" customHeight="1">
      <c r="A54" s="85" t="s">
        <v>109</v>
      </c>
      <c r="B54" s="86"/>
      <c r="C54" s="75"/>
      <c r="D54" s="75"/>
      <c r="E54" s="75"/>
      <c r="F54" s="75"/>
      <c r="G54" s="72">
        <f>F51</f>
        <v>-92188.38</v>
      </c>
    </row>
    <row r="55" spans="1:7" s="76" customFormat="1" ht="45" customHeight="1">
      <c r="A55" s="108" t="s">
        <v>108</v>
      </c>
      <c r="B55" s="109"/>
      <c r="C55" s="75"/>
      <c r="D55" s="75"/>
      <c r="E55" s="75"/>
      <c r="F55" s="75"/>
      <c r="G55" s="72">
        <f>C34+G51+G53+G54-F47</f>
        <v>93741.66999999995</v>
      </c>
    </row>
    <row r="56" spans="1:7" s="76" customFormat="1" ht="15">
      <c r="A56" s="85"/>
      <c r="B56" s="86"/>
      <c r="C56" s="75"/>
      <c r="D56" s="75"/>
      <c r="E56" s="75"/>
      <c r="F56" s="75"/>
      <c r="G56" s="71"/>
    </row>
    <row r="57" spans="1:7" s="76" customFormat="1" ht="30" customHeight="1">
      <c r="A57" s="82" t="s">
        <v>107</v>
      </c>
      <c r="B57" s="83"/>
      <c r="C57" s="77"/>
      <c r="D57" s="77"/>
      <c r="E57" s="77"/>
      <c r="F57" s="77"/>
      <c r="G57" s="73">
        <f>C30+C34+G51+G53+G54</f>
        <v>372141.15</v>
      </c>
    </row>
    <row r="58" s="78" customFormat="1" ht="30.75" customHeight="1"/>
    <row r="59" spans="1:7" s="21" customFormat="1" ht="36.75" customHeight="1">
      <c r="A59" s="79" t="s">
        <v>110</v>
      </c>
      <c r="E59" s="107" t="s">
        <v>111</v>
      </c>
      <c r="F59" s="107"/>
      <c r="G59" s="107"/>
    </row>
    <row r="60" s="74" customFormat="1" ht="15">
      <c r="E60" s="80"/>
    </row>
    <row r="61" s="74" customFormat="1" ht="15">
      <c r="E61" s="80"/>
    </row>
    <row r="62" s="74" customFormat="1" ht="15">
      <c r="E62" s="80"/>
    </row>
    <row r="63" s="74" customFormat="1" ht="15">
      <c r="E63" s="80"/>
    </row>
    <row r="64" s="74" customFormat="1" ht="15">
      <c r="E64" s="80"/>
    </row>
    <row r="65" s="74" customFormat="1" ht="15">
      <c r="E65" s="80"/>
    </row>
    <row r="66" spans="1:7" ht="15">
      <c r="A66" s="6"/>
      <c r="B66" s="6"/>
      <c r="C66" s="6"/>
      <c r="D66" s="6"/>
      <c r="E66" s="7"/>
      <c r="F66" s="6"/>
      <c r="G66" s="6"/>
    </row>
    <row r="67" spans="1:7" ht="15">
      <c r="A67" s="6"/>
      <c r="B67" s="6"/>
      <c r="C67" s="6"/>
      <c r="D67" s="6"/>
      <c r="E67" s="7"/>
      <c r="F67" s="6"/>
      <c r="G67" s="6"/>
    </row>
    <row r="68" spans="1:7" ht="15">
      <c r="A68" s="6"/>
      <c r="B68" s="6"/>
      <c r="C68" s="6"/>
      <c r="D68" s="6"/>
      <c r="E68" s="7"/>
      <c r="F68" s="6"/>
      <c r="G68" s="6"/>
    </row>
    <row r="69" spans="1:7" ht="15">
      <c r="A69" s="6"/>
      <c r="B69" s="6"/>
      <c r="C69" s="6"/>
      <c r="D69" s="6"/>
      <c r="E69" s="7"/>
      <c r="F69" s="6"/>
      <c r="G69" s="6"/>
    </row>
    <row r="70" spans="1:7" ht="15">
      <c r="A70" s="6"/>
      <c r="B70" s="6"/>
      <c r="C70" s="6"/>
      <c r="D70" s="6"/>
      <c r="E70" s="7"/>
      <c r="F70" s="6"/>
      <c r="G70" s="6"/>
    </row>
    <row r="71" spans="1:7" ht="15">
      <c r="A71" s="6"/>
      <c r="B71" s="6"/>
      <c r="C71" s="6"/>
      <c r="D71" s="6"/>
      <c r="E71" s="7"/>
      <c r="F71" s="6"/>
      <c r="G71" s="6"/>
    </row>
    <row r="72" spans="1:7" ht="15">
      <c r="A72" s="6"/>
      <c r="B72" s="6"/>
      <c r="C72" s="6"/>
      <c r="D72" s="6"/>
      <c r="E72" s="7"/>
      <c r="F72" s="6"/>
      <c r="G72" s="6"/>
    </row>
    <row r="73" spans="1:7" ht="15">
      <c r="A73" s="6"/>
      <c r="B73" s="6"/>
      <c r="C73" s="6"/>
      <c r="D73" s="6"/>
      <c r="E73" s="7"/>
      <c r="F73" s="6"/>
      <c r="G73" s="6"/>
    </row>
    <row r="74" spans="1:7" ht="15">
      <c r="A74" s="6"/>
      <c r="B74" s="6"/>
      <c r="C74" s="6"/>
      <c r="D74" s="6"/>
      <c r="E74" s="7"/>
      <c r="F74" s="6"/>
      <c r="G74" s="6"/>
    </row>
    <row r="75" spans="1:7" ht="15">
      <c r="A75" s="6"/>
      <c r="B75" s="6"/>
      <c r="C75" s="6"/>
      <c r="D75" s="6"/>
      <c r="E75" s="7"/>
      <c r="F75" s="6"/>
      <c r="G75" s="6"/>
    </row>
    <row r="76" spans="1:7" ht="15">
      <c r="A76" s="6"/>
      <c r="B76" s="6"/>
      <c r="C76" s="6"/>
      <c r="D76" s="6"/>
      <c r="E76" s="7"/>
      <c r="F76" s="6"/>
      <c r="G76" s="6"/>
    </row>
    <row r="77" spans="1:7" ht="15">
      <c r="A77" s="6"/>
      <c r="B77" s="6"/>
      <c r="C77" s="6"/>
      <c r="D77" s="6"/>
      <c r="E77" s="7"/>
      <c r="F77" s="6"/>
      <c r="G77" s="6"/>
    </row>
    <row r="78" spans="1:7" ht="15">
      <c r="A78" s="6"/>
      <c r="B78" s="6"/>
      <c r="C78" s="6"/>
      <c r="D78" s="6"/>
      <c r="E78" s="7"/>
      <c r="F78" s="6"/>
      <c r="G78" s="6"/>
    </row>
    <row r="79" spans="1:7" ht="15">
      <c r="A79" s="6"/>
      <c r="B79" s="6"/>
      <c r="C79" s="6"/>
      <c r="D79" s="6"/>
      <c r="E79" s="7"/>
      <c r="F79" s="6"/>
      <c r="G79" s="6"/>
    </row>
    <row r="80" spans="1:7" ht="15">
      <c r="A80" s="6"/>
      <c r="B80" s="6"/>
      <c r="C80" s="6"/>
      <c r="D80" s="6"/>
      <c r="E80" s="7"/>
      <c r="F80" s="6"/>
      <c r="G80" s="6"/>
    </row>
    <row r="81" spans="1:7" ht="15">
      <c r="A81" s="6"/>
      <c r="B81" s="6"/>
      <c r="C81" s="6"/>
      <c r="D81" s="6"/>
      <c r="E81" s="7"/>
      <c r="F81" s="6"/>
      <c r="G81" s="6"/>
    </row>
    <row r="82" spans="1:7" ht="15">
      <c r="A82" s="6"/>
      <c r="B82" s="6"/>
      <c r="C82" s="6"/>
      <c r="D82" s="6"/>
      <c r="E82" s="7"/>
      <c r="F82" s="6"/>
      <c r="G82" s="6"/>
    </row>
  </sheetData>
  <mergeCells count="35">
    <mergeCell ref="E59:G59"/>
    <mergeCell ref="A54:B54"/>
    <mergeCell ref="A55:B55"/>
    <mergeCell ref="A45:B45"/>
    <mergeCell ref="A46:B46"/>
    <mergeCell ref="A43:B43"/>
    <mergeCell ref="A44:B44"/>
    <mergeCell ref="A30:A31"/>
    <mergeCell ref="A40:B40"/>
    <mergeCell ref="B30:B31"/>
    <mergeCell ref="A38:B38"/>
    <mergeCell ref="C30:C31"/>
    <mergeCell ref="A35:B35"/>
    <mergeCell ref="A36:B36"/>
    <mergeCell ref="A37:B37"/>
    <mergeCell ref="D2:G2"/>
    <mergeCell ref="A1:G1"/>
    <mergeCell ref="D3:G3"/>
    <mergeCell ref="A52:B52"/>
    <mergeCell ref="A51:B51"/>
    <mergeCell ref="A47:B47"/>
    <mergeCell ref="A48:B48"/>
    <mergeCell ref="A49:B49"/>
    <mergeCell ref="A50:B50"/>
    <mergeCell ref="C41:C42"/>
    <mergeCell ref="A6:B6"/>
    <mergeCell ref="A7:B7"/>
    <mergeCell ref="A57:B57"/>
    <mergeCell ref="C4:G4"/>
    <mergeCell ref="A56:B56"/>
    <mergeCell ref="D41:D42"/>
    <mergeCell ref="E41:E42"/>
    <mergeCell ref="F41:F42"/>
    <mergeCell ref="G41:G42"/>
    <mergeCell ref="A41:B42"/>
  </mergeCells>
  <printOptions/>
  <pageMargins left="0.39" right="0.1968503937007874" top="0.3937007874015748" bottom="0.3937007874015748" header="0.5118110236220472" footer="0.5118110236220472"/>
  <pageSetup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workbookViewId="0" topLeftCell="A19">
      <selection activeCell="G29" sqref="G29"/>
    </sheetView>
  </sheetViews>
  <sheetFormatPr defaultColWidth="9.00390625" defaultRowHeight="12.75"/>
  <cols>
    <col min="5" max="5" width="11.375" style="0" customWidth="1"/>
  </cols>
  <sheetData>
    <row r="1" spans="2:6" ht="12.75">
      <c r="B1" s="8"/>
      <c r="C1" s="8"/>
      <c r="D1" s="8" t="s">
        <v>15</v>
      </c>
      <c r="E1" s="8"/>
      <c r="F1" s="8"/>
    </row>
    <row r="2" spans="2:6" ht="12.75">
      <c r="B2" s="8" t="s">
        <v>16</v>
      </c>
      <c r="C2" s="8"/>
      <c r="D2" s="8"/>
      <c r="E2" s="8"/>
      <c r="F2" s="8"/>
    </row>
    <row r="3" spans="2:6" ht="12.75">
      <c r="B3" s="8" t="s">
        <v>67</v>
      </c>
      <c r="C3" s="8"/>
      <c r="D3" s="8"/>
      <c r="E3" s="8"/>
      <c r="F3" s="8"/>
    </row>
    <row r="4" spans="2:6" ht="12.75">
      <c r="B4" s="8" t="s">
        <v>17</v>
      </c>
      <c r="C4" s="8"/>
      <c r="D4" s="8"/>
      <c r="E4" s="8"/>
      <c r="F4" s="8"/>
    </row>
    <row r="5" spans="2:6" ht="12.75">
      <c r="B5" s="8" t="s">
        <v>18</v>
      </c>
      <c r="C5" s="8"/>
      <c r="D5" s="8"/>
      <c r="E5" s="8"/>
      <c r="F5" s="8"/>
    </row>
    <row r="6" spans="2:6" ht="12.75">
      <c r="B6" s="8"/>
      <c r="C6" s="8"/>
      <c r="D6" s="8"/>
      <c r="E6" s="8"/>
      <c r="F6" s="8"/>
    </row>
    <row r="7" spans="2:6" ht="12.75">
      <c r="B7" s="8"/>
      <c r="C7" s="8"/>
      <c r="D7" s="8"/>
      <c r="E7" s="8"/>
      <c r="F7" s="8"/>
    </row>
    <row r="8" spans="2:6" ht="12.75">
      <c r="B8" s="8" t="s">
        <v>19</v>
      </c>
      <c r="C8" s="8"/>
      <c r="D8" s="8"/>
      <c r="E8" s="8"/>
      <c r="F8" s="8"/>
    </row>
    <row r="9" spans="2:6" ht="12.75">
      <c r="B9" s="8" t="s">
        <v>20</v>
      </c>
      <c r="C9" s="8"/>
      <c r="D9" s="8"/>
      <c r="E9" s="8"/>
      <c r="F9" s="8"/>
    </row>
    <row r="10" spans="2:6" ht="12.75">
      <c r="B10" s="8"/>
      <c r="C10" s="8"/>
      <c r="D10" s="8"/>
      <c r="E10" s="8"/>
      <c r="F10" s="8"/>
    </row>
    <row r="11" spans="1:6" ht="12.75">
      <c r="A11" s="8" t="s">
        <v>21</v>
      </c>
      <c r="B11" s="8"/>
      <c r="C11" s="8"/>
      <c r="D11" s="8"/>
      <c r="E11" s="8"/>
      <c r="F11" s="8"/>
    </row>
    <row r="12" spans="1:6" ht="12.75">
      <c r="A12" s="8" t="s">
        <v>22</v>
      </c>
      <c r="B12" s="8"/>
      <c r="C12" s="8"/>
      <c r="D12" s="8"/>
      <c r="E12" s="8"/>
      <c r="F12" s="8"/>
    </row>
    <row r="13" spans="1:6" ht="12.75">
      <c r="A13" s="8" t="s">
        <v>68</v>
      </c>
      <c r="B13" s="8"/>
      <c r="C13" s="8"/>
      <c r="D13" s="8"/>
      <c r="E13" s="8"/>
      <c r="F13" s="8"/>
    </row>
    <row r="14" spans="1:6" ht="12.75">
      <c r="A14" s="8" t="s">
        <v>72</v>
      </c>
      <c r="B14" s="8"/>
      <c r="C14" s="8"/>
      <c r="D14" s="8"/>
      <c r="E14" s="8"/>
      <c r="F14" s="8"/>
    </row>
    <row r="15" spans="2:6" ht="12.75">
      <c r="B15" s="8"/>
      <c r="C15" s="8"/>
      <c r="D15" s="8"/>
      <c r="E15" s="8"/>
      <c r="F15" s="8"/>
    </row>
    <row r="16" spans="2:6" ht="63.75">
      <c r="B16" s="9" t="s">
        <v>23</v>
      </c>
      <c r="C16" s="9" t="s">
        <v>24</v>
      </c>
      <c r="D16" s="9" t="s">
        <v>25</v>
      </c>
      <c r="E16" s="10" t="s">
        <v>26</v>
      </c>
      <c r="F16" s="8"/>
    </row>
    <row r="17" spans="2:6" ht="12.75">
      <c r="B17" s="9" t="s">
        <v>27</v>
      </c>
      <c r="C17" s="9">
        <v>2013</v>
      </c>
      <c r="D17" s="9" t="s">
        <v>28</v>
      </c>
      <c r="E17" s="11">
        <f>'[1]TDSheet'!$D$16</f>
        <v>14340.019999999999</v>
      </c>
      <c r="F17" s="8"/>
    </row>
    <row r="18" spans="2:6" ht="12.75">
      <c r="B18" s="9" t="s">
        <v>29</v>
      </c>
      <c r="C18" s="9"/>
      <c r="D18" s="9" t="s">
        <v>30</v>
      </c>
      <c r="E18" s="11">
        <f>'[1]TDSheet'!$D$22</f>
        <v>14180.68</v>
      </c>
      <c r="F18" s="8"/>
    </row>
    <row r="19" spans="2:6" ht="12.75">
      <c r="B19" s="9" t="s">
        <v>31</v>
      </c>
      <c r="C19" s="9"/>
      <c r="D19" s="9" t="s">
        <v>32</v>
      </c>
      <c r="E19" s="11">
        <f>'[1]TDSheet'!$D$28</f>
        <v>7398.28</v>
      </c>
      <c r="F19" s="8"/>
    </row>
    <row r="20" spans="2:6" ht="12.75">
      <c r="B20" s="9" t="s">
        <v>33</v>
      </c>
      <c r="C20" s="9"/>
      <c r="D20" s="9" t="s">
        <v>34</v>
      </c>
      <c r="E20" s="11">
        <f>'[1]TDSheet'!$D$34</f>
        <v>14897.9</v>
      </c>
      <c r="F20" s="8"/>
    </row>
    <row r="21" spans="2:6" ht="12.75">
      <c r="B21" s="9" t="s">
        <v>35</v>
      </c>
      <c r="C21" s="9"/>
      <c r="D21" s="9" t="s">
        <v>36</v>
      </c>
      <c r="E21" s="11">
        <f>'[1]TDSheet'!$D$40</f>
        <v>14081.73</v>
      </c>
      <c r="F21" s="8"/>
    </row>
    <row r="22" spans="2:6" ht="12.75">
      <c r="B22" s="9" t="s">
        <v>37</v>
      </c>
      <c r="C22" s="9"/>
      <c r="D22" s="9" t="s">
        <v>38</v>
      </c>
      <c r="E22" s="11">
        <f>'[1]TDSheet'!$D$46</f>
        <v>11333.36</v>
      </c>
      <c r="F22" s="8"/>
    </row>
    <row r="23" spans="2:6" ht="12.75">
      <c r="B23" s="9" t="s">
        <v>39</v>
      </c>
      <c r="C23" s="9"/>
      <c r="D23" s="9" t="s">
        <v>40</v>
      </c>
      <c r="E23" s="11">
        <f>'[1]TDSheet'!$D$52</f>
        <v>14507.01</v>
      </c>
      <c r="F23" s="8"/>
    </row>
    <row r="24" spans="2:6" ht="12.75">
      <c r="B24" s="9" t="s">
        <v>41</v>
      </c>
      <c r="C24" s="9"/>
      <c r="D24" s="9" t="s">
        <v>42</v>
      </c>
      <c r="E24" s="11">
        <f>'[1]TDSheet'!$D$58</f>
        <v>13912.27</v>
      </c>
      <c r="F24" s="8"/>
    </row>
    <row r="25" spans="2:6" ht="12.75">
      <c r="B25" s="9" t="s">
        <v>43</v>
      </c>
      <c r="C25" s="9"/>
      <c r="D25" s="9" t="s">
        <v>44</v>
      </c>
      <c r="E25" s="11">
        <f>'[1]TDSheet'!$D$64</f>
        <v>14323.19</v>
      </c>
      <c r="F25" s="8"/>
    </row>
    <row r="26" spans="2:6" ht="12.75">
      <c r="B26" s="9" t="s">
        <v>45</v>
      </c>
      <c r="C26" s="9"/>
      <c r="D26" s="9" t="s">
        <v>46</v>
      </c>
      <c r="E26" s="11">
        <f>'[1]TDSheet'!$D$70</f>
        <v>16307.36</v>
      </c>
      <c r="F26" s="8"/>
    </row>
    <row r="27" spans="2:6" ht="12.75">
      <c r="B27" s="9" t="s">
        <v>47</v>
      </c>
      <c r="C27" s="9"/>
      <c r="D27" s="9" t="s">
        <v>48</v>
      </c>
      <c r="E27" s="11">
        <f>'[1]TDSheet'!$D$76</f>
        <v>17176.69</v>
      </c>
      <c r="F27" s="8"/>
    </row>
    <row r="28" spans="2:6" ht="12.75">
      <c r="B28" s="9" t="s">
        <v>49</v>
      </c>
      <c r="C28" s="9"/>
      <c r="D28" s="9" t="s">
        <v>50</v>
      </c>
      <c r="E28" s="11">
        <f>'[1]TDSheet'!$D$82</f>
        <v>21504.440000000002</v>
      </c>
      <c r="F28" s="8"/>
    </row>
    <row r="29" spans="2:6" ht="12.75">
      <c r="B29" s="9" t="s">
        <v>51</v>
      </c>
      <c r="C29" s="9"/>
      <c r="D29" s="9"/>
      <c r="E29" s="11">
        <f>SUM(E17:E28)</f>
        <v>173962.93</v>
      </c>
      <c r="F29" s="8"/>
    </row>
    <row r="30" spans="2:6" ht="12.75">
      <c r="B30" s="8"/>
      <c r="C30" s="8"/>
      <c r="D30" s="8"/>
      <c r="E30" s="12"/>
      <c r="F30" s="8"/>
    </row>
    <row r="31" spans="1:6" ht="12.75">
      <c r="A31" s="8" t="s">
        <v>52</v>
      </c>
      <c r="B31" s="8"/>
      <c r="C31" s="8"/>
      <c r="D31" s="8"/>
      <c r="E31" s="8"/>
      <c r="F31" s="8"/>
    </row>
    <row r="32" spans="1:6" ht="12.75">
      <c r="A32" s="8" t="s">
        <v>69</v>
      </c>
      <c r="B32" s="8"/>
      <c r="C32" s="8"/>
      <c r="D32" s="8"/>
      <c r="E32" s="8"/>
      <c r="F32" s="8"/>
    </row>
    <row r="33" spans="1:6" ht="12.75">
      <c r="A33" s="8" t="s">
        <v>73</v>
      </c>
      <c r="B33" s="8"/>
      <c r="C33" s="8"/>
      <c r="D33" s="8"/>
      <c r="E33" s="8"/>
      <c r="F33" s="8"/>
    </row>
    <row r="34" spans="2:6" ht="63.75">
      <c r="B34" s="9" t="s">
        <v>23</v>
      </c>
      <c r="C34" s="9" t="s">
        <v>24</v>
      </c>
      <c r="D34" s="9" t="s">
        <v>25</v>
      </c>
      <c r="E34" s="10" t="s">
        <v>53</v>
      </c>
      <c r="F34" s="8"/>
    </row>
    <row r="35" spans="2:6" ht="12.75">
      <c r="B35" s="9" t="s">
        <v>27</v>
      </c>
      <c r="C35" s="9">
        <v>2013</v>
      </c>
      <c r="D35" s="9" t="s">
        <v>28</v>
      </c>
      <c r="E35" s="13">
        <f>'[1]TDSheet'!$D$13</f>
        <v>13336.22</v>
      </c>
      <c r="F35" s="8"/>
    </row>
    <row r="36" spans="2:6" ht="12.75">
      <c r="B36" s="9" t="s">
        <v>29</v>
      </c>
      <c r="C36" s="9"/>
      <c r="D36" s="9" t="s">
        <v>30</v>
      </c>
      <c r="E36" s="13">
        <f>'[1]TDSheet'!$D$19</f>
        <v>13188.03</v>
      </c>
      <c r="F36" s="8"/>
    </row>
    <row r="37" spans="2:6" ht="12.75">
      <c r="B37" s="9" t="s">
        <v>31</v>
      </c>
      <c r="C37" s="9"/>
      <c r="D37" s="9" t="s">
        <v>32</v>
      </c>
      <c r="E37" s="13">
        <f>'[1]TDSheet'!$D$25</f>
        <v>6880.4</v>
      </c>
      <c r="F37" s="8"/>
    </row>
    <row r="38" spans="2:6" ht="12.75">
      <c r="B38" s="9" t="s">
        <v>33</v>
      </c>
      <c r="C38" s="9"/>
      <c r="D38" s="9" t="s">
        <v>34</v>
      </c>
      <c r="E38" s="13">
        <f>'[1]TDSheet'!$D$31</f>
        <v>13855.05</v>
      </c>
      <c r="F38" s="8"/>
    </row>
    <row r="39" spans="2:6" ht="12.75">
      <c r="B39" s="9" t="s">
        <v>54</v>
      </c>
      <c r="C39" s="9"/>
      <c r="D39" s="9" t="s">
        <v>36</v>
      </c>
      <c r="E39" s="13">
        <f>'[1]TDSheet'!$D$37</f>
        <v>13096.01</v>
      </c>
      <c r="F39" s="8"/>
    </row>
    <row r="40" spans="2:6" ht="12.75">
      <c r="B40" s="9" t="s">
        <v>55</v>
      </c>
      <c r="C40" s="9"/>
      <c r="D40" s="9" t="s">
        <v>38</v>
      </c>
      <c r="E40" s="13">
        <f>'[1]TDSheet'!$D$43</f>
        <v>10540.02</v>
      </c>
      <c r="F40" s="8"/>
    </row>
    <row r="41" spans="2:6" ht="12.75">
      <c r="B41" s="9" t="s">
        <v>56</v>
      </c>
      <c r="C41" s="9"/>
      <c r="D41" s="9" t="s">
        <v>40</v>
      </c>
      <c r="E41" s="13">
        <f>'[1]TDSheet'!$D$49</f>
        <v>13491.52</v>
      </c>
      <c r="F41" s="8"/>
    </row>
    <row r="42" spans="2:6" ht="12.75">
      <c r="B42" s="9" t="s">
        <v>57</v>
      </c>
      <c r="C42" s="9"/>
      <c r="D42" s="9" t="s">
        <v>42</v>
      </c>
      <c r="E42" s="13">
        <f>'[1]TDSheet'!$D$55</f>
        <v>12938.41</v>
      </c>
      <c r="F42" s="8"/>
    </row>
    <row r="43" spans="2:6" ht="12.75">
      <c r="B43" s="9" t="s">
        <v>58</v>
      </c>
      <c r="C43" s="9"/>
      <c r="D43" s="9" t="s">
        <v>44</v>
      </c>
      <c r="E43" s="13">
        <f>'[1]TDSheet'!$D$61</f>
        <v>13320.57</v>
      </c>
      <c r="F43" s="8"/>
    </row>
    <row r="44" spans="2:6" ht="12.75">
      <c r="B44" s="9" t="s">
        <v>59</v>
      </c>
      <c r="C44" s="9"/>
      <c r="D44" s="9" t="s">
        <v>46</v>
      </c>
      <c r="E44" s="13">
        <f>'[1]TDSheet'!$D$67</f>
        <v>15165.84</v>
      </c>
      <c r="F44" s="8"/>
    </row>
    <row r="45" spans="2:6" ht="12.75">
      <c r="B45" s="9" t="s">
        <v>47</v>
      </c>
      <c r="C45" s="9"/>
      <c r="D45" s="9" t="s">
        <v>48</v>
      </c>
      <c r="E45" s="13">
        <f>'[1]TDSheet'!$D$73</f>
        <v>15974.32</v>
      </c>
      <c r="F45" s="8"/>
    </row>
    <row r="46" spans="2:6" ht="12.75">
      <c r="B46" s="9" t="s">
        <v>49</v>
      </c>
      <c r="C46" s="9"/>
      <c r="D46" s="9" t="s">
        <v>50</v>
      </c>
      <c r="E46" s="13">
        <f>'[1]TDSheet'!$D$79</f>
        <v>19999.13</v>
      </c>
      <c r="F46" s="8"/>
    </row>
    <row r="47" spans="2:6" ht="12.75">
      <c r="B47" s="9" t="s">
        <v>51</v>
      </c>
      <c r="C47" s="9"/>
      <c r="D47" s="9"/>
      <c r="E47" s="13">
        <f>SUM(E35:E46)</f>
        <v>161785.52000000002</v>
      </c>
      <c r="F47" s="8"/>
    </row>
    <row r="48" spans="2:6" ht="12.75">
      <c r="B48" s="8"/>
      <c r="C48" s="8"/>
      <c r="D48" s="8"/>
      <c r="E48" s="8"/>
      <c r="F48" s="8"/>
    </row>
    <row r="49" spans="1:6" ht="12.75">
      <c r="A49" s="8" t="s">
        <v>74</v>
      </c>
      <c r="B49" s="8"/>
      <c r="C49" s="8"/>
      <c r="D49" s="8"/>
      <c r="E49" s="8"/>
      <c r="F49" s="8"/>
    </row>
    <row r="50" spans="1:6" ht="12.75">
      <c r="A50" s="8" t="s">
        <v>75</v>
      </c>
      <c r="B50" s="8"/>
      <c r="C50" s="8"/>
      <c r="D50" s="8"/>
      <c r="E50" s="8"/>
      <c r="F50" s="8"/>
    </row>
    <row r="51" spans="1:6" ht="12.75">
      <c r="A51" s="8"/>
      <c r="B51" s="8"/>
      <c r="C51" s="8"/>
      <c r="D51" s="8"/>
      <c r="E51" s="8"/>
      <c r="F51" s="8"/>
    </row>
    <row r="52" spans="2:6" ht="38.25">
      <c r="B52" s="9" t="s">
        <v>23</v>
      </c>
      <c r="C52" s="9" t="s">
        <v>24</v>
      </c>
      <c r="D52" s="9" t="s">
        <v>25</v>
      </c>
      <c r="E52" s="10" t="s">
        <v>60</v>
      </c>
      <c r="F52" s="8"/>
    </row>
    <row r="53" spans="2:6" ht="12.75">
      <c r="B53" s="9" t="s">
        <v>27</v>
      </c>
      <c r="C53" s="9">
        <v>2013</v>
      </c>
      <c r="D53" s="9" t="s">
        <v>28</v>
      </c>
      <c r="E53" s="11">
        <f>'[1]TDSheet'!$D$12</f>
        <v>1003.8</v>
      </c>
      <c r="F53" s="8"/>
    </row>
    <row r="54" spans="2:6" ht="12.75">
      <c r="B54" s="9" t="s">
        <v>29</v>
      </c>
      <c r="C54" s="9"/>
      <c r="D54" s="9" t="s">
        <v>30</v>
      </c>
      <c r="E54" s="11">
        <f>'[1]TDSheet'!$D$18</f>
        <v>992.65</v>
      </c>
      <c r="F54" s="8"/>
    </row>
    <row r="55" spans="2:6" ht="12.75">
      <c r="B55" s="9" t="s">
        <v>31</v>
      </c>
      <c r="C55" s="9"/>
      <c r="D55" s="9" t="s">
        <v>32</v>
      </c>
      <c r="E55" s="11">
        <f>'[1]TDSheet'!$D$24</f>
        <v>517.88</v>
      </c>
      <c r="F55" s="8"/>
    </row>
    <row r="56" spans="2:6" ht="12.75">
      <c r="B56" s="9" t="s">
        <v>33</v>
      </c>
      <c r="C56" s="9"/>
      <c r="D56" s="9" t="s">
        <v>34</v>
      </c>
      <c r="E56" s="11">
        <f>'[1]TDSheet'!$D$30</f>
        <v>1042.85</v>
      </c>
      <c r="F56" s="8"/>
    </row>
    <row r="57" spans="2:6" ht="12.75">
      <c r="B57" s="9" t="s">
        <v>54</v>
      </c>
      <c r="C57" s="9"/>
      <c r="D57" s="9" t="s">
        <v>36</v>
      </c>
      <c r="E57" s="11">
        <f>'[1]TDSheet'!$D$36</f>
        <v>985.72</v>
      </c>
      <c r="F57" s="8"/>
    </row>
    <row r="58" spans="2:6" ht="12.75">
      <c r="B58" s="9" t="s">
        <v>55</v>
      </c>
      <c r="C58" s="9"/>
      <c r="D58" s="9" t="s">
        <v>38</v>
      </c>
      <c r="E58" s="11">
        <f>'[1]TDSheet'!$D$42</f>
        <v>793.34</v>
      </c>
      <c r="F58" s="8"/>
    </row>
    <row r="59" spans="2:6" ht="12.75">
      <c r="B59" s="9" t="s">
        <v>56</v>
      </c>
      <c r="C59" s="9"/>
      <c r="D59" s="9" t="s">
        <v>40</v>
      </c>
      <c r="E59" s="11">
        <f>'[1]TDSheet'!$D$48</f>
        <v>1015.49</v>
      </c>
      <c r="F59" s="8"/>
    </row>
    <row r="60" spans="2:6" ht="12.75">
      <c r="B60" s="9" t="s">
        <v>57</v>
      </c>
      <c r="C60" s="9"/>
      <c r="D60" s="9" t="s">
        <v>42</v>
      </c>
      <c r="E60" s="11">
        <f>'[1]TDSheet'!$D$54</f>
        <v>973.86</v>
      </c>
      <c r="F60" s="8"/>
    </row>
    <row r="61" spans="2:6" ht="12.75">
      <c r="B61" s="9" t="s">
        <v>58</v>
      </c>
      <c r="C61" s="9"/>
      <c r="D61" s="9" t="s">
        <v>44</v>
      </c>
      <c r="E61" s="11">
        <f>'[1]TDSheet'!$D$60</f>
        <v>1002.62</v>
      </c>
      <c r="F61" s="8"/>
    </row>
    <row r="62" spans="2:6" ht="12.75">
      <c r="B62" s="9" t="s">
        <v>59</v>
      </c>
      <c r="C62" s="9"/>
      <c r="D62" s="9" t="s">
        <v>46</v>
      </c>
      <c r="E62" s="11">
        <f>'[1]TDSheet'!$D$66</f>
        <v>1141.52</v>
      </c>
      <c r="F62" s="8"/>
    </row>
    <row r="63" spans="2:6" ht="12.75">
      <c r="B63" s="9" t="s">
        <v>47</v>
      </c>
      <c r="C63" s="9"/>
      <c r="D63" s="9" t="s">
        <v>48</v>
      </c>
      <c r="E63" s="11">
        <f>'[1]TDSheet'!$D$72</f>
        <v>1202.37</v>
      </c>
      <c r="F63" s="8"/>
    </row>
    <row r="64" spans="2:6" ht="12.75">
      <c r="B64" s="9" t="s">
        <v>49</v>
      </c>
      <c r="C64" s="9"/>
      <c r="D64" s="9" t="s">
        <v>50</v>
      </c>
      <c r="E64" s="11">
        <f>'[1]TDSheet'!$D$78</f>
        <v>1505.31</v>
      </c>
      <c r="F64" s="8"/>
    </row>
    <row r="65" spans="2:6" ht="12.75">
      <c r="B65" s="9" t="s">
        <v>51</v>
      </c>
      <c r="C65" s="9"/>
      <c r="D65" s="9"/>
      <c r="E65" s="11">
        <f>SUM(E53:E64)</f>
        <v>12177.409999999998</v>
      </c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 t="s">
        <v>61</v>
      </c>
      <c r="C68" s="8"/>
      <c r="D68" s="8"/>
      <c r="E68" s="8"/>
      <c r="F68" s="8" t="s">
        <v>62</v>
      </c>
    </row>
    <row r="69" spans="1:6" ht="12.75">
      <c r="A69" s="8" t="s">
        <v>63</v>
      </c>
      <c r="B69" s="8"/>
      <c r="C69" s="8"/>
      <c r="D69" s="8"/>
      <c r="E69" s="8" t="s">
        <v>64</v>
      </c>
      <c r="F69" s="8"/>
    </row>
    <row r="70" spans="1:6" ht="15.75">
      <c r="A70" s="14" t="s">
        <v>70</v>
      </c>
      <c r="B70" s="8"/>
      <c r="C70" s="8"/>
      <c r="D70" s="8"/>
      <c r="E70" s="8"/>
      <c r="F70" s="8"/>
    </row>
    <row r="71" spans="1:6" ht="15.75">
      <c r="A71" s="14"/>
      <c r="B71" s="8"/>
      <c r="C71" s="8"/>
      <c r="D71" s="8"/>
      <c r="E71" s="8"/>
      <c r="F71" s="8"/>
    </row>
    <row r="72" spans="1:6" ht="12.75">
      <c r="A72" s="8"/>
      <c r="B72" s="8" t="s">
        <v>65</v>
      </c>
      <c r="C72" s="8"/>
      <c r="D72" s="8"/>
      <c r="E72" s="8"/>
      <c r="F72" s="8" t="s">
        <v>65</v>
      </c>
    </row>
    <row r="73" spans="1:6" ht="12.75">
      <c r="A73" s="8"/>
      <c r="B73" s="8"/>
      <c r="C73" s="8"/>
      <c r="D73" s="8"/>
      <c r="E73" s="8"/>
      <c r="F73" s="8"/>
    </row>
    <row r="74" spans="1:6" ht="12.75">
      <c r="A74" s="8" t="s">
        <v>71</v>
      </c>
      <c r="B74" s="8"/>
      <c r="C74" s="8"/>
      <c r="D74" s="8"/>
      <c r="E74" s="8" t="s">
        <v>66</v>
      </c>
      <c r="F74" s="8"/>
    </row>
  </sheetData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2014-03-30T10:08:25Z</cp:lastPrinted>
  <dcterms:created xsi:type="dcterms:W3CDTF">2011-10-17T12:30:43Z</dcterms:created>
  <dcterms:modified xsi:type="dcterms:W3CDTF">2014-03-30T10:09:18Z</dcterms:modified>
  <cp:category/>
  <cp:version/>
  <cp:contentType/>
  <cp:contentStatus/>
</cp:coreProperties>
</file>