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'Лист1'!$A$1:$G$55</definedName>
  </definedNames>
  <calcPr fullCalcOnLoad="1"/>
</workbook>
</file>

<file path=xl/sharedStrings.xml><?xml version="1.0" encoding="utf-8"?>
<sst xmlns="http://schemas.openxmlformats.org/spreadsheetml/2006/main" count="52" uniqueCount="48">
  <si>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</si>
  <si>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</si>
  <si>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</si>
  <si>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</si>
  <si>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</si>
  <si>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</si>
  <si>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</si>
  <si>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</si>
  <si>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</si>
  <si>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</si>
  <si>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Остаток средств текущего ремонта на 01.01.2014г.</t>
  </si>
  <si>
    <t>Дата выполнения работ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</si>
  <si>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</si>
  <si>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</si>
  <si>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</si>
  <si>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</si>
  <si>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Израсходовано всего, в том числе:</t>
  </si>
  <si>
    <t>Задолженность населения на конец периода (без учета задолженности по текущему и капитальному ремонту)</t>
  </si>
  <si>
    <t xml:space="preserve">Финансовый отчет за 2014 год  МКД по адресу : </t>
  </si>
  <si>
    <t xml:space="preserve">Установка общедомового узла учета электроэнергии </t>
  </si>
  <si>
    <t>Подготовка рабочего проекта "Кровля. Конструктивные решения"</t>
  </si>
  <si>
    <t>Проверка сметной документации на кап.ремонт кровли</t>
  </si>
  <si>
    <t>Остаток средств капитального ремонта на 01.01.2014г.</t>
  </si>
  <si>
    <t xml:space="preserve">Остаток средств капитального ремонта на 01.01.2015г. </t>
  </si>
  <si>
    <t xml:space="preserve">Задолженность населения по статье"капитальный ремонт" на 31.12.2014г. </t>
  </si>
  <si>
    <t>Остаток средств текущего ремонта на 01.01.2015г.</t>
  </si>
  <si>
    <t xml:space="preserve">Задолженность населения по статье"текущий ремонт" на 31.12.2014г. </t>
  </si>
  <si>
    <t>Остаток средств по капитальному и текущему ремонту  на 01.01.2015г. с учетом задолженности</t>
  </si>
  <si>
    <t>ул. 30 лет Победы, д. 66</t>
  </si>
  <si>
    <t>Площадь дома - 2074,6 м2</t>
  </si>
  <si>
    <t>Задолженность (-), переплата (+) собственников по начисленным платежам за 2013 год</t>
  </si>
  <si>
    <t>Начислено собственникам жилого и нежилого помещения за 2014 год</t>
  </si>
  <si>
    <t>Оплачено собственниками жилого и нежилого помещения за 2014 год</t>
  </si>
  <si>
    <t>Начислено поставщиками за 2014 год</t>
  </si>
  <si>
    <t>Задолженность (-), переплата (+) собственников по начисленным платежам за 2014 год</t>
  </si>
  <si>
    <t>Фактическая экономия (+), перерасход (-) ст.6=ст.2-ст.4</t>
  </si>
  <si>
    <t>А</t>
  </si>
  <si>
    <t>Финансовый результат на 01.01.2015 г.</t>
  </si>
  <si>
    <t>Содержание дома (без текущего ремонта), в том числе:</t>
  </si>
  <si>
    <t>плата за услуги по управлению многоквартирным домом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</si>
  <si>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</si>
  <si>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Сбор средств уполномоченному представителю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</si>
  <si>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2013г.</t>
  </si>
  <si>
    <t>Плата за размещение телефоно-телевизионных кабелей в подъездах</t>
  </si>
  <si>
    <t>Экономист</t>
  </si>
  <si>
    <t>С.Л. Газизова</t>
  </si>
  <si>
    <t>Замена аварийных участков системы горячего водоснабжения по стоякам в кв. 17,20,21,24,25,28,29,32</t>
  </si>
  <si>
    <t xml:space="preserve">Оплачено населением с учетом задолженности на начало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</si>
</sst>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  <font>
      <sz val="11"/>
      <name val="Arial"/>
      <family val="2"/>
    </font>
    <font>
      <b/>
      <sz val="11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4" fontId="4" fillId="0" borderId="8" xfId="18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4" fontId="9" fillId="0" borderId="19" xfId="17" applyNumberFormat="1" applyFont="1" applyBorder="1" applyAlignment="1">
      <alignment horizontal="center" vertical="center" wrapText="1"/>
      <protection/>
    </xf>
    <xf numFmtId="4" fontId="9" fillId="0" borderId="20" xfId="17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75" zoomScaleSheetLayoutView="75" workbookViewId="0" topLeftCell="A1">
      <selection activeCell="A17" sqref="A17"/>
    </sheetView>
  </sheetViews>
  <sheetFormatPr defaultColWidth="9.00390625" defaultRowHeight="12.75"/>
  <cols>
    <col min="1" max="1" width="62.375" style="1" customWidth="1"/>
    <col min="2" max="2" width="21.125" style="1" customWidth="1"/>
    <col min="3" max="3" width="19.375" style="42" customWidth="1"/>
    <col min="4" max="4" width="18.25390625" style="1" customWidth="1"/>
    <col min="5" max="5" width="17.625" style="1" customWidth="1"/>
    <col min="6" max="6" width="21.75390625" style="1" customWidth="1"/>
    <col min="7" max="7" width="20.375" style="1" customWidth="1"/>
    <col min="8" max="16384" width="9.125" style="1" customWidth="1"/>
  </cols>
  <sheetData>
    <row r="1" spans="1:7" ht="18.75" thickBot="1">
      <c r="A1" s="76" t="s">
        <v>3</v>
      </c>
      <c r="B1" s="76"/>
      <c r="C1" s="76"/>
      <c r="D1" s="76"/>
      <c r="E1" s="76"/>
      <c r="F1" s="76"/>
      <c r="G1" s="76"/>
    </row>
    <row r="2" spans="1:7" ht="18">
      <c r="A2" s="2"/>
      <c r="B2" s="2"/>
      <c r="C2" s="36"/>
      <c r="D2" s="83" t="s">
        <v>13</v>
      </c>
      <c r="E2" s="83"/>
      <c r="F2" s="83"/>
      <c r="G2" s="83"/>
    </row>
    <row r="3" spans="1:7" ht="25.5" customHeight="1">
      <c r="A3" s="2"/>
      <c r="B3" s="2"/>
      <c r="C3" s="36"/>
      <c r="D3" s="84" t="s">
        <v>14</v>
      </c>
      <c r="E3" s="84"/>
      <c r="F3" s="84"/>
      <c r="G3" s="84"/>
    </row>
    <row r="4" spans="1:7" ht="22.5" customHeight="1">
      <c r="A4" s="2"/>
      <c r="B4" s="2"/>
      <c r="C4" s="84" t="s">
        <v>15</v>
      </c>
      <c r="D4" s="84"/>
      <c r="E4" s="84"/>
      <c r="F4" s="84"/>
      <c r="G4" s="84"/>
    </row>
    <row r="5" spans="1:7" ht="18">
      <c r="A5" s="2"/>
      <c r="B5" s="2"/>
      <c r="C5" s="37"/>
      <c r="D5" s="2"/>
      <c r="E5" s="3"/>
      <c r="F5" s="3"/>
      <c r="G5" s="3"/>
    </row>
    <row r="6" spans="1:6" s="15" customFormat="1" ht="20.25" customHeight="1">
      <c r="A6" s="85" t="s">
        <v>18</v>
      </c>
      <c r="B6" s="85"/>
      <c r="C6" s="85"/>
      <c r="D6" s="6"/>
      <c r="E6" s="6"/>
      <c r="F6" s="6"/>
    </row>
    <row r="7" spans="1:7" s="15" customFormat="1" ht="24.75" customHeight="1">
      <c r="A7" s="88" t="s">
        <v>28</v>
      </c>
      <c r="B7" s="88"/>
      <c r="C7" s="88"/>
      <c r="D7" s="16"/>
      <c r="E7" s="16"/>
      <c r="F7" s="16"/>
      <c r="G7" s="17"/>
    </row>
    <row r="8" spans="1:7" s="4" customFormat="1" ht="30" customHeight="1">
      <c r="A8" s="43" t="s">
        <v>29</v>
      </c>
      <c r="B8" s="8"/>
      <c r="C8" s="13"/>
      <c r="D8" s="8"/>
      <c r="E8" s="8"/>
      <c r="F8" s="8"/>
      <c r="G8" s="9"/>
    </row>
    <row r="9" spans="1:4" s="4" customFormat="1" ht="18" customHeight="1" thickBot="1">
      <c r="A9" s="18" t="s">
        <v>0</v>
      </c>
      <c r="B9" s="10"/>
      <c r="C9" s="38"/>
      <c r="D9" s="7"/>
    </row>
    <row r="10" spans="1:3" s="4" customFormat="1" ht="39" customHeight="1">
      <c r="A10" s="19" t="s">
        <v>22</v>
      </c>
      <c r="B10" s="24" t="s">
        <v>11</v>
      </c>
      <c r="C10" s="25">
        <v>318233.63</v>
      </c>
    </row>
    <row r="11" spans="1:3" s="4" customFormat="1" ht="23.25" customHeight="1">
      <c r="A11" s="20" t="s">
        <v>1</v>
      </c>
      <c r="B11" s="11"/>
      <c r="C11" s="71">
        <v>202092.6</v>
      </c>
    </row>
    <row r="12" spans="1:3" s="4" customFormat="1" ht="21.75" customHeight="1">
      <c r="A12" s="20" t="s">
        <v>16</v>
      </c>
      <c r="B12" s="11"/>
      <c r="C12" s="29">
        <f>C13+C14+C15</f>
        <v>31837</v>
      </c>
    </row>
    <row r="13" spans="1:3" s="4" customFormat="1" ht="21.75" customHeight="1">
      <c r="A13" s="33" t="s">
        <v>19</v>
      </c>
      <c r="B13" s="14">
        <v>41698</v>
      </c>
      <c r="C13" s="28">
        <v>8137</v>
      </c>
    </row>
    <row r="14" spans="1:3" s="4" customFormat="1" ht="30.75" customHeight="1">
      <c r="A14" s="34" t="s">
        <v>20</v>
      </c>
      <c r="B14" s="14">
        <v>41670</v>
      </c>
      <c r="C14" s="28">
        <v>21000</v>
      </c>
    </row>
    <row r="15" spans="1:3" s="4" customFormat="1" ht="21.75" customHeight="1">
      <c r="A15" s="34" t="s">
        <v>21</v>
      </c>
      <c r="B15" s="14">
        <v>41698</v>
      </c>
      <c r="C15" s="28">
        <v>2700</v>
      </c>
    </row>
    <row r="16" spans="1:3" s="4" customFormat="1" ht="30">
      <c r="A16" s="20" t="s">
        <v>23</v>
      </c>
      <c r="B16" s="5"/>
      <c r="C16" s="26">
        <f>C10+C11-C12</f>
        <v>488489.23</v>
      </c>
    </row>
    <row r="17" spans="1:3" s="4" customFormat="1" ht="35.25" customHeight="1">
      <c r="A17" s="93" t="s">
        <v>47</v>
      </c>
      <c r="B17" s="5"/>
      <c r="C17" s="28">
        <f>C11+C18</f>
        <v>155683.76</v>
      </c>
    </row>
    <row r="18" spans="1:3" s="4" customFormat="1" ht="32.25" customHeight="1" thickBot="1">
      <c r="A18" s="22" t="s">
        <v>24</v>
      </c>
      <c r="B18" s="27"/>
      <c r="C18" s="60">
        <v>-46408.84</v>
      </c>
    </row>
    <row r="19" spans="1:3" s="4" customFormat="1" ht="15">
      <c r="A19" s="23"/>
      <c r="B19" s="9"/>
      <c r="C19" s="39"/>
    </row>
    <row r="20" spans="1:3" s="4" customFormat="1" ht="27" customHeight="1" thickBot="1">
      <c r="A20" s="18" t="s">
        <v>2</v>
      </c>
      <c r="B20" s="10"/>
      <c r="C20" s="40"/>
    </row>
    <row r="21" spans="1:3" s="4" customFormat="1" ht="39" customHeight="1">
      <c r="A21" s="19" t="s">
        <v>10</v>
      </c>
      <c r="B21" s="24" t="s">
        <v>11</v>
      </c>
      <c r="C21" s="25">
        <v>12193.05</v>
      </c>
    </row>
    <row r="22" spans="1:3" s="4" customFormat="1" ht="22.5" customHeight="1">
      <c r="A22" s="20" t="s">
        <v>1</v>
      </c>
      <c r="B22" s="11"/>
      <c r="C22" s="71">
        <v>46554.24</v>
      </c>
    </row>
    <row r="23" spans="1:3" s="4" customFormat="1" ht="21.75" customHeight="1">
      <c r="A23" s="20" t="s">
        <v>16</v>
      </c>
      <c r="B23" s="11"/>
      <c r="C23" s="29">
        <f>SUM(C24:C25)</f>
        <v>41509</v>
      </c>
    </row>
    <row r="24" spans="1:3" s="4" customFormat="1" ht="32.25" customHeight="1">
      <c r="A24" s="35" t="s">
        <v>46</v>
      </c>
      <c r="B24" s="14">
        <v>41943</v>
      </c>
      <c r="C24" s="28">
        <v>41509</v>
      </c>
    </row>
    <row r="25" spans="1:3" s="4" customFormat="1" ht="15" hidden="1">
      <c r="A25" s="21"/>
      <c r="B25" s="14"/>
      <c r="C25" s="28"/>
    </row>
    <row r="26" spans="1:3" s="4" customFormat="1" ht="22.5" customHeight="1">
      <c r="A26" s="20" t="s">
        <v>25</v>
      </c>
      <c r="B26" s="11"/>
      <c r="C26" s="26">
        <f>C21+C22-C23</f>
        <v>17238.289999999994</v>
      </c>
    </row>
    <row r="27" spans="1:3" s="4" customFormat="1" ht="35.25" customHeight="1">
      <c r="A27" s="93" t="s">
        <v>47</v>
      </c>
      <c r="B27" s="5"/>
      <c r="C27" s="28">
        <f>C22+C28</f>
        <v>29560.219999999998</v>
      </c>
    </row>
    <row r="28" spans="1:3" s="4" customFormat="1" ht="30.75" thickBot="1">
      <c r="A28" s="22" t="s">
        <v>26</v>
      </c>
      <c r="B28" s="12"/>
      <c r="C28" s="60">
        <v>-16994.02</v>
      </c>
    </row>
    <row r="29" spans="1:3" s="4" customFormat="1" ht="15.75" thickBot="1">
      <c r="A29" s="23"/>
      <c r="B29" s="9"/>
      <c r="C29" s="39"/>
    </row>
    <row r="30" spans="1:3" s="4" customFormat="1" ht="15" customHeight="1">
      <c r="A30" s="77" t="s">
        <v>27</v>
      </c>
      <c r="B30" s="79"/>
      <c r="C30" s="86">
        <f>C26+C28+C16+C18</f>
        <v>442324.66000000003</v>
      </c>
    </row>
    <row r="31" spans="1:3" s="4" customFormat="1" ht="24.75" customHeight="1" thickBot="1">
      <c r="A31" s="78"/>
      <c r="B31" s="80"/>
      <c r="C31" s="87"/>
    </row>
    <row r="32" spans="1:4" s="4" customFormat="1" ht="20.25" customHeight="1">
      <c r="A32" s="8"/>
      <c r="B32" s="8"/>
      <c r="C32" s="13"/>
      <c r="D32" s="8"/>
    </row>
    <row r="33" spans="1:4" s="4" customFormat="1" ht="6" customHeight="1">
      <c r="A33" s="8"/>
      <c r="B33" s="8"/>
      <c r="C33" s="13"/>
      <c r="D33" s="8"/>
    </row>
    <row r="34" spans="1:7" s="4" customFormat="1" ht="50.25" customHeight="1">
      <c r="A34" s="57" t="s">
        <v>42</v>
      </c>
      <c r="B34" s="63">
        <v>-117482.81</v>
      </c>
      <c r="C34" s="44"/>
      <c r="D34" s="45"/>
      <c r="E34" s="46"/>
      <c r="F34" s="46"/>
      <c r="G34" s="46"/>
    </row>
    <row r="35" spans="1:7" s="4" customFormat="1" ht="15">
      <c r="A35" s="89"/>
      <c r="B35" s="89"/>
      <c r="C35" s="47"/>
      <c r="D35" s="48"/>
      <c r="E35" s="49"/>
      <c r="F35" s="49"/>
      <c r="G35" s="49"/>
    </row>
    <row r="36" spans="1:7" s="7" customFormat="1" ht="15">
      <c r="A36" s="90" t="s">
        <v>4</v>
      </c>
      <c r="B36" s="90" t="s">
        <v>30</v>
      </c>
      <c r="C36" s="92" t="s">
        <v>31</v>
      </c>
      <c r="D36" s="90" t="s">
        <v>32</v>
      </c>
      <c r="E36" s="90" t="s">
        <v>33</v>
      </c>
      <c r="F36" s="90" t="s">
        <v>34</v>
      </c>
      <c r="G36" s="90" t="s">
        <v>35</v>
      </c>
    </row>
    <row r="37" spans="1:7" s="4" customFormat="1" ht="83.25" customHeight="1">
      <c r="A37" s="90"/>
      <c r="B37" s="90"/>
      <c r="C37" s="90"/>
      <c r="D37" s="90"/>
      <c r="E37" s="91"/>
      <c r="F37" s="90"/>
      <c r="G37" s="91"/>
    </row>
    <row r="38" spans="1:7" s="67" customFormat="1" ht="16.5" customHeight="1">
      <c r="A38" s="64" t="s">
        <v>36</v>
      </c>
      <c r="B38" s="64">
        <v>1</v>
      </c>
      <c r="C38" s="64">
        <v>2</v>
      </c>
      <c r="D38" s="65">
        <v>3</v>
      </c>
      <c r="E38" s="66">
        <v>4</v>
      </c>
      <c r="F38" s="66">
        <v>5</v>
      </c>
      <c r="G38" s="66">
        <v>6</v>
      </c>
    </row>
    <row r="39" spans="1:7" s="30" customFormat="1" ht="16.5" customHeight="1">
      <c r="A39" s="50" t="s">
        <v>5</v>
      </c>
      <c r="B39" s="61">
        <v>-31030.14</v>
      </c>
      <c r="C39" s="51"/>
      <c r="D39" s="51">
        <f>F39-B39+C39</f>
        <v>-2961.010000000002</v>
      </c>
      <c r="E39" s="51"/>
      <c r="F39" s="51">
        <v>-33991.15</v>
      </c>
      <c r="G39" s="51">
        <f>C39-E39</f>
        <v>0</v>
      </c>
    </row>
    <row r="40" spans="1:7" s="30" customFormat="1" ht="16.5" customHeight="1">
      <c r="A40" s="50" t="s">
        <v>6</v>
      </c>
      <c r="B40" s="61">
        <v>-75630.46</v>
      </c>
      <c r="C40" s="51"/>
      <c r="D40" s="51">
        <f>F40-B40+C40</f>
        <v>12990.880000000005</v>
      </c>
      <c r="E40" s="51"/>
      <c r="F40" s="51">
        <v>-62639.58</v>
      </c>
      <c r="G40" s="51">
        <f aca="true" t="shared" si="0" ref="G40:G45">C40-E40</f>
        <v>0</v>
      </c>
    </row>
    <row r="41" spans="1:7" s="30" customFormat="1" ht="16.5" customHeight="1">
      <c r="A41" s="50" t="s">
        <v>7</v>
      </c>
      <c r="B41" s="61">
        <v>-1290.9</v>
      </c>
      <c r="C41" s="51">
        <f>E41</f>
        <v>43207.57</v>
      </c>
      <c r="D41" s="51">
        <f>B41+C41+F41</f>
        <v>27232.87</v>
      </c>
      <c r="E41" s="51">
        <v>43207.57</v>
      </c>
      <c r="F41" s="51">
        <v>-14683.8</v>
      </c>
      <c r="G41" s="51">
        <f t="shared" si="0"/>
        <v>0</v>
      </c>
    </row>
    <row r="42" spans="1:7" s="30" customFormat="1" ht="16.5" customHeight="1">
      <c r="A42" s="50" t="s">
        <v>8</v>
      </c>
      <c r="B42" s="61">
        <v>-1983.3</v>
      </c>
      <c r="C42" s="51">
        <f>E42</f>
        <v>54276.99</v>
      </c>
      <c r="D42" s="51">
        <f>B42+C42+F42</f>
        <v>36233.219999999994</v>
      </c>
      <c r="E42" s="51">
        <v>54276.99</v>
      </c>
      <c r="F42" s="51">
        <v>-16060.47</v>
      </c>
      <c r="G42" s="51">
        <f t="shared" si="0"/>
        <v>0</v>
      </c>
    </row>
    <row r="43" spans="1:7" s="30" customFormat="1" ht="16.5" customHeight="1">
      <c r="A43" s="50" t="s">
        <v>38</v>
      </c>
      <c r="B43" s="61">
        <v>-24645.6</v>
      </c>
      <c r="C43" s="51">
        <v>322268.4</v>
      </c>
      <c r="D43" s="51">
        <f>B43+C43+F43</f>
        <v>202418.14000000004</v>
      </c>
      <c r="E43" s="51">
        <f>C43</f>
        <v>322268.4</v>
      </c>
      <c r="F43" s="51">
        <v>-95204.66</v>
      </c>
      <c r="G43" s="51">
        <f t="shared" si="0"/>
        <v>0</v>
      </c>
    </row>
    <row r="44" spans="1:7" s="30" customFormat="1" ht="16.5" customHeight="1">
      <c r="A44" s="50" t="s">
        <v>39</v>
      </c>
      <c r="B44" s="61">
        <v>0</v>
      </c>
      <c r="C44" s="52">
        <f>2074.6*11.34+2074.6*8.46</f>
        <v>41077.08</v>
      </c>
      <c r="D44" s="51">
        <f>D43/C43*C44</f>
        <v>25800.68703674081</v>
      </c>
      <c r="E44" s="52">
        <f>C44</f>
        <v>41077.08</v>
      </c>
      <c r="F44" s="51">
        <v>0</v>
      </c>
      <c r="G44" s="51">
        <f t="shared" si="0"/>
        <v>0</v>
      </c>
    </row>
    <row r="45" spans="1:7" s="30" customFormat="1" ht="16.5" customHeight="1">
      <c r="A45" s="50" t="s">
        <v>12</v>
      </c>
      <c r="B45" s="61">
        <v>-2032.82</v>
      </c>
      <c r="C45" s="53">
        <v>6561.55</v>
      </c>
      <c r="D45" s="51">
        <f>F45+B45+C45</f>
        <v>1597.6000000000004</v>
      </c>
      <c r="E45" s="51">
        <f>C45</f>
        <v>6561.55</v>
      </c>
      <c r="F45" s="51">
        <v>-2931.13</v>
      </c>
      <c r="G45" s="51">
        <f t="shared" si="0"/>
        <v>0</v>
      </c>
    </row>
    <row r="46" spans="1:7" s="30" customFormat="1" ht="16.5" customHeight="1">
      <c r="A46" s="54" t="s">
        <v>41</v>
      </c>
      <c r="B46" s="61">
        <v>0</v>
      </c>
      <c r="C46" s="52">
        <v>37342.8</v>
      </c>
      <c r="D46" s="51">
        <f>F46+B46+C46</f>
        <v>28792.730000000003</v>
      </c>
      <c r="E46" s="52">
        <f>D46</f>
        <v>28792.730000000003</v>
      </c>
      <c r="F46" s="51">
        <v>-8550.07</v>
      </c>
      <c r="G46" s="51">
        <v>0</v>
      </c>
    </row>
    <row r="47" spans="1:7" s="32" customFormat="1" ht="16.5" customHeight="1">
      <c r="A47" s="55" t="s">
        <v>9</v>
      </c>
      <c r="B47" s="62">
        <f>SUM(B39:B46)</f>
        <v>-136613.22</v>
      </c>
      <c r="C47" s="62">
        <f>SUM(C39:C46)</f>
        <v>504734.39</v>
      </c>
      <c r="D47" s="62">
        <f>SUM(D39:D46)</f>
        <v>332105.1170367408</v>
      </c>
      <c r="E47" s="62">
        <f>SUM(E39:E46)</f>
        <v>496184.32</v>
      </c>
      <c r="F47" s="56">
        <f>F39+F40+F41+F42+F43+F45+F46</f>
        <v>-234060.86000000004</v>
      </c>
      <c r="G47" s="56">
        <v>0</v>
      </c>
    </row>
    <row r="48" spans="1:7" s="30" customFormat="1" ht="33.75" customHeight="1">
      <c r="A48" s="72" t="s">
        <v>43</v>
      </c>
      <c r="B48" s="73">
        <v>3000</v>
      </c>
      <c r="C48" s="73">
        <v>1800</v>
      </c>
      <c r="D48" s="73"/>
      <c r="E48" s="51"/>
      <c r="F48" s="51"/>
      <c r="G48" s="74">
        <f>B48+C48</f>
        <v>4800</v>
      </c>
    </row>
    <row r="49" spans="1:7" s="32" customFormat="1" ht="39" customHeight="1">
      <c r="A49" s="57" t="s">
        <v>17</v>
      </c>
      <c r="B49" s="58"/>
      <c r="C49" s="31"/>
      <c r="D49" s="31"/>
      <c r="E49" s="31"/>
      <c r="F49" s="31"/>
      <c r="G49" s="74">
        <f>F47</f>
        <v>-234060.86000000004</v>
      </c>
    </row>
    <row r="50" spans="1:7" s="32" customFormat="1" ht="17.25" customHeight="1" hidden="1">
      <c r="A50" s="57"/>
      <c r="B50" s="58"/>
      <c r="C50" s="31"/>
      <c r="D50" s="31"/>
      <c r="E50" s="31"/>
      <c r="F50" s="31"/>
      <c r="G50" s="74"/>
    </row>
    <row r="51" spans="1:7" s="7" customFormat="1" ht="51" customHeight="1">
      <c r="A51" s="57" t="s">
        <v>40</v>
      </c>
      <c r="B51" s="58"/>
      <c r="C51" s="41"/>
      <c r="D51" s="41"/>
      <c r="E51" s="41"/>
      <c r="F51" s="41"/>
      <c r="G51" s="74">
        <f>G47+G49-F43-F46+B34</f>
        <v>-247788.94000000003</v>
      </c>
    </row>
    <row r="52" spans="1:7" s="70" customFormat="1" ht="24" customHeight="1">
      <c r="A52" s="81" t="s">
        <v>37</v>
      </c>
      <c r="B52" s="82"/>
      <c r="C52" s="68"/>
      <c r="D52" s="68"/>
      <c r="E52" s="68"/>
      <c r="F52" s="68"/>
      <c r="G52" s="69">
        <f>C30+B34+G48+G49</f>
        <v>95580.98999999999</v>
      </c>
    </row>
    <row r="53" spans="3:4" ht="27.75" customHeight="1">
      <c r="C53" s="1"/>
      <c r="D53" s="59"/>
    </row>
    <row r="54" spans="1:7" ht="18">
      <c r="A54" s="3" t="s">
        <v>44</v>
      </c>
      <c r="B54" s="3"/>
      <c r="C54" s="3"/>
      <c r="D54" s="3"/>
      <c r="E54" s="3"/>
      <c r="F54" s="75" t="s">
        <v>45</v>
      </c>
      <c r="G54" s="75"/>
    </row>
    <row r="55" spans="3:4" ht="15">
      <c r="C55" s="1"/>
      <c r="D55" s="59"/>
    </row>
  </sheetData>
  <mergeCells count="19">
    <mergeCell ref="G36:G37"/>
    <mergeCell ref="B36:B37"/>
    <mergeCell ref="C36:C37"/>
    <mergeCell ref="D36:D37"/>
    <mergeCell ref="E36:E37"/>
    <mergeCell ref="A7:C7"/>
    <mergeCell ref="A35:B35"/>
    <mergeCell ref="A36:A37"/>
    <mergeCell ref="F36:F37"/>
    <mergeCell ref="F54:G54"/>
    <mergeCell ref="A1:G1"/>
    <mergeCell ref="A30:A31"/>
    <mergeCell ref="B30:B31"/>
    <mergeCell ref="A52:B52"/>
    <mergeCell ref="D2:G2"/>
    <mergeCell ref="D3:G3"/>
    <mergeCell ref="C4:G4"/>
    <mergeCell ref="A6:C6"/>
    <mergeCell ref="C30:C31"/>
  </mergeCells>
  <printOptions/>
  <pageMargins left="0.45" right="0.1968503937007874" top="0.1968503937007874" bottom="0.1968503937007874" header="0.5118110236220472" footer="0.5118110236220472"/>
  <pageSetup horizontalDpi="600" verticalDpi="600" orientation="portrait" scale="56" r:id="rId1"/>
  <ignoredErrors>
    <ignoredError sqref="B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2015-04-01T07:33:35Z</cp:lastPrinted>
  <dcterms:created xsi:type="dcterms:W3CDTF">2011-10-17T12:30:43Z</dcterms:created>
  <dcterms:modified xsi:type="dcterms:W3CDTF">2015-04-06T07:12:50Z</dcterms:modified>
  <cp:category/>
  <cp:version/>
  <cp:contentType/>
  <cp:contentStatus/>
</cp:coreProperties>
</file>