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'Лист1'!$A$1:$G$60</definedName>
  </definedNames>
  <calcPr fullCalcOnLoad="1"/>
</workbook>
</file>

<file path=xl/sharedStrings.xml><?xml version="1.0" encoding="utf-8"?>
<sst xmlns="http://schemas.openxmlformats.org/spreadsheetml/2006/main" count="51" uniqueCount="48">
  <si>
    <t>Капитальный ремонт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</si>
  <si>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</si>
  <si>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</si>
  <si>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</si>
  <si>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</si>
  <si>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</si>
  <si>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</si>
  <si>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</si>
  <si>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</si>
  <si>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Дата выполнения работ</t>
  </si>
  <si>
    <t>Электроэнергия ОДН</t>
  </si>
  <si>
    <t>УТВЕРЖДАЮ</t>
  </si>
  <si>
    <t>Директор ООО "УК"Колтома"</t>
  </si>
  <si>
    <t>______________________Т.П.Комолкина</t>
  </si>
  <si>
    <t>Начислено жильцам</t>
  </si>
  <si>
    <t>Фактическая экономия (+), перерасход (-) ст.6=ст.2-ст.4</t>
  </si>
  <si>
    <t>Израсходовано всего, в том числе:</t>
  </si>
  <si>
    <t>ул. 30 лет Победы, д.78</t>
  </si>
  <si>
    <t>Результат финансовой деятельности по коммунальным услугам на конец периода (без услуг по содержанию дома,текущего и капитального ремонта)</t>
  </si>
  <si>
    <t xml:space="preserve">Финансовый отчет за 2014 год  МКД по адресу : </t>
  </si>
  <si>
    <t>Установка окон из ПВХ профиля в местах общего пользования</t>
  </si>
  <si>
    <t>Остаток средств капитального ремонта на 01.01.2014г.</t>
  </si>
  <si>
    <t xml:space="preserve">Задолженность населения по статье "капитальный ремонт" на 31.12.2014г. </t>
  </si>
  <si>
    <t>Остаток средств капитального ремонта на 01.01.2015г. При 100 % оплате</t>
  </si>
  <si>
    <t>Остаток средств текущего ремонта на 01.01.2014г.</t>
  </si>
  <si>
    <t>Остаток средств текущего ремонта на 01.01.2015г. При 100 % оплате</t>
  </si>
  <si>
    <t xml:space="preserve">Задолженность населения по статье "текущий ремонт" на 31.12.2014г. </t>
  </si>
  <si>
    <t>Замена общедомового счетчика ХВС</t>
  </si>
  <si>
    <t>Ремонт крыльца подъезда № 1</t>
  </si>
  <si>
    <t>Асфальтирование контейнерной площадки</t>
  </si>
  <si>
    <t xml:space="preserve">Начислено жильцам </t>
  </si>
  <si>
    <t>Площадь дома - 3579,49 м2</t>
  </si>
  <si>
    <t>Задолженность (-), переплата (+) собственников по начисленным платежам за 2013 год</t>
  </si>
  <si>
    <t>Начислено собственникам жилого и нежилого помещения за 2014 год</t>
  </si>
  <si>
    <t>Оплачено собственниками жилого и нежилого помещения за 2014 год</t>
  </si>
  <si>
    <t>Начислено поставщиками за 2014 год</t>
  </si>
  <si>
    <t>Задолженность (-), переплата (+) собственников по начисленным платежам за 2014 год</t>
  </si>
  <si>
    <t>А</t>
  </si>
  <si>
    <t>Задолженность населения на конец периода (без учета задолженности по текущему и капитальному ремонту)</t>
  </si>
  <si>
    <t>Финансовый результат на 01.01.2015 г.</t>
  </si>
  <si>
    <t>Остаток средств по капитальному и текущему ремонту на 01.01.2015г. с учетом задолженности</t>
  </si>
  <si>
    <t>Содержание дома (без текущего ремонта), в том числе:</t>
  </si>
  <si>
    <t>плата за услуги по управлению многоквартирным домом</t>
  </si>
  <si>
    <t>Сбор средств уполномоченному представителю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</si>
  <si>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2013г.</t>
  </si>
  <si>
    <t>Экономист</t>
  </si>
  <si>
    <t>С.Л. Газизова</t>
  </si>
  <si>
    <t xml:space="preserve">Оплачено населением с учетом задолженности на начало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</si>
</sst>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sz val="8"/>
      <name val="Arial"/>
      <family val="2"/>
    </font>
    <font>
      <b/>
      <i/>
      <sz val="12"/>
      <color indexed="8"/>
      <name val="Arial Rounded MT Bold"/>
      <family val="2"/>
    </font>
    <font>
      <sz val="12"/>
      <color indexed="8"/>
      <name val="Arial Rounded MT Bold"/>
      <family val="2"/>
    </font>
    <font>
      <i/>
      <sz val="12"/>
      <name val="Arial Rounded MT Bold"/>
      <family val="2"/>
    </font>
    <font>
      <b/>
      <sz val="11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4" fillId="0" borderId="7" xfId="18" applyNumberFormat="1" applyFont="1" applyBorder="1" applyAlignment="1">
      <alignment horizontal="center" vertical="center" wrapText="1"/>
      <protection/>
    </xf>
    <xf numFmtId="4" fontId="4" fillId="0" borderId="7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4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6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/>
    </xf>
    <xf numFmtId="4" fontId="7" fillId="0" borderId="9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/>
    </xf>
    <xf numFmtId="0" fontId="3" fillId="0" borderId="10" xfId="0" applyFont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" fontId="9" fillId="0" borderId="6" xfId="17" applyNumberFormat="1" applyFont="1" applyBorder="1" applyAlignment="1">
      <alignment horizontal="center" vertical="center" wrapText="1"/>
      <protection/>
    </xf>
    <xf numFmtId="4" fontId="9" fillId="0" borderId="9" xfId="17" applyNumberFormat="1" applyFont="1" applyBorder="1" applyAlignment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="75" zoomScaleSheetLayoutView="75" workbookViewId="0" topLeftCell="A1">
      <selection activeCell="F35" sqref="F35"/>
    </sheetView>
  </sheetViews>
  <sheetFormatPr defaultColWidth="9.00390625" defaultRowHeight="12.75"/>
  <cols>
    <col min="1" max="1" width="59.00390625" style="1" customWidth="1"/>
    <col min="2" max="2" width="20.875" style="1" customWidth="1"/>
    <col min="3" max="3" width="19.375" style="42" customWidth="1"/>
    <col min="4" max="4" width="19.125" style="1" customWidth="1"/>
    <col min="5" max="5" width="17.00390625" style="1" customWidth="1"/>
    <col min="6" max="6" width="19.375" style="1" customWidth="1"/>
    <col min="7" max="7" width="18.25390625" style="1" customWidth="1"/>
    <col min="8" max="16384" width="9.125" style="1" customWidth="1"/>
  </cols>
  <sheetData>
    <row r="1" spans="1:7" ht="18.75" thickBot="1">
      <c r="A1" s="75" t="s">
        <v>2</v>
      </c>
      <c r="B1" s="75"/>
      <c r="C1" s="75"/>
      <c r="D1" s="75"/>
      <c r="E1" s="75"/>
      <c r="F1" s="75"/>
      <c r="G1" s="75"/>
    </row>
    <row r="2" spans="1:7" ht="18">
      <c r="A2" s="2"/>
      <c r="B2" s="2"/>
      <c r="C2" s="37"/>
      <c r="D2" s="83" t="s">
        <v>11</v>
      </c>
      <c r="E2" s="83"/>
      <c r="F2" s="83"/>
      <c r="G2" s="83"/>
    </row>
    <row r="3" spans="1:7" ht="25.5" customHeight="1">
      <c r="A3" s="2"/>
      <c r="B3" s="2"/>
      <c r="C3" s="37"/>
      <c r="D3" s="84" t="s">
        <v>12</v>
      </c>
      <c r="E3" s="84"/>
      <c r="F3" s="84"/>
      <c r="G3" s="84"/>
    </row>
    <row r="4" spans="1:7" ht="22.5" customHeight="1">
      <c r="A4" s="2"/>
      <c r="B4" s="2"/>
      <c r="C4" s="84" t="s">
        <v>13</v>
      </c>
      <c r="D4" s="84"/>
      <c r="E4" s="84"/>
      <c r="F4" s="84"/>
      <c r="G4" s="84"/>
    </row>
    <row r="5" spans="1:7" ht="17.25" customHeight="1">
      <c r="A5" s="2"/>
      <c r="B5" s="2"/>
      <c r="C5" s="37"/>
      <c r="D5" s="3"/>
      <c r="E5" s="3"/>
      <c r="F5" s="3"/>
      <c r="G5" s="3"/>
    </row>
    <row r="6" spans="1:6" s="14" customFormat="1" ht="24.75" customHeight="1">
      <c r="A6" s="85" t="s">
        <v>19</v>
      </c>
      <c r="B6" s="85"/>
      <c r="C6" s="85"/>
      <c r="D6" s="13"/>
      <c r="E6" s="13"/>
      <c r="F6" s="13"/>
    </row>
    <row r="7" spans="1:7" s="14" customFormat="1" ht="18">
      <c r="A7" s="86" t="s">
        <v>17</v>
      </c>
      <c r="B7" s="86"/>
      <c r="C7" s="86"/>
      <c r="D7" s="15"/>
      <c r="E7" s="15"/>
      <c r="F7" s="15"/>
      <c r="G7" s="16"/>
    </row>
    <row r="8" spans="1:7" s="5" customFormat="1" ht="36" customHeight="1">
      <c r="A8" s="43" t="s">
        <v>31</v>
      </c>
      <c r="B8" s="6"/>
      <c r="C8" s="12"/>
      <c r="D8" s="6"/>
      <c r="E8" s="6"/>
      <c r="F8" s="6"/>
      <c r="G8" s="7"/>
    </row>
    <row r="9" spans="1:4" s="5" customFormat="1" ht="21.75" customHeight="1" thickBot="1">
      <c r="A9" s="17" t="s">
        <v>0</v>
      </c>
      <c r="B9" s="8"/>
      <c r="C9" s="38"/>
      <c r="D9" s="4"/>
    </row>
    <row r="10" spans="1:3" s="5" customFormat="1" ht="30" customHeight="1">
      <c r="A10" s="19" t="s">
        <v>21</v>
      </c>
      <c r="B10" s="25" t="s">
        <v>9</v>
      </c>
      <c r="C10" s="26">
        <v>-156864.1</v>
      </c>
    </row>
    <row r="11" spans="1:3" s="5" customFormat="1" ht="20.25" customHeight="1">
      <c r="A11" s="20" t="s">
        <v>30</v>
      </c>
      <c r="B11" s="9"/>
      <c r="C11" s="28">
        <v>266118.84</v>
      </c>
    </row>
    <row r="12" spans="1:3" s="5" customFormat="1" ht="15" hidden="1">
      <c r="A12" s="21"/>
      <c r="B12" s="9"/>
      <c r="C12" s="27"/>
    </row>
    <row r="13" spans="1:3" s="5" customFormat="1" ht="39.75" customHeight="1" hidden="1">
      <c r="A13" s="31"/>
      <c r="B13" s="9"/>
      <c r="C13" s="27"/>
    </row>
    <row r="14" spans="1:3" s="5" customFormat="1" ht="18" customHeight="1">
      <c r="A14" s="20" t="s">
        <v>16</v>
      </c>
      <c r="B14" s="9"/>
      <c r="C14" s="29">
        <f>SUM(C15:C18)</f>
        <v>214371.52</v>
      </c>
    </row>
    <row r="15" spans="1:3" s="5" customFormat="1" ht="30">
      <c r="A15" s="21" t="s">
        <v>20</v>
      </c>
      <c r="B15" s="10">
        <v>41977</v>
      </c>
      <c r="C15" s="28">
        <v>214371.52</v>
      </c>
    </row>
    <row r="16" spans="1:3" s="5" customFormat="1" ht="15" hidden="1">
      <c r="A16" s="21"/>
      <c r="B16" s="10"/>
      <c r="C16" s="28"/>
    </row>
    <row r="17" spans="1:3" s="5" customFormat="1" ht="15" hidden="1">
      <c r="A17" s="21"/>
      <c r="B17" s="10"/>
      <c r="C17" s="28"/>
    </row>
    <row r="18" spans="1:3" s="5" customFormat="1" ht="15" hidden="1">
      <c r="A18" s="21"/>
      <c r="B18" s="10"/>
      <c r="C18" s="28"/>
    </row>
    <row r="19" spans="1:3" s="5" customFormat="1" ht="30">
      <c r="A19" s="20" t="s">
        <v>23</v>
      </c>
      <c r="B19" s="9"/>
      <c r="C19" s="29">
        <f>C10+C11-C14</f>
        <v>-105116.77999999997</v>
      </c>
    </row>
    <row r="20" spans="1:3" s="5" customFormat="1" ht="32.25" customHeight="1">
      <c r="A20" s="20" t="s">
        <v>47</v>
      </c>
      <c r="B20" s="9"/>
      <c r="C20" s="28">
        <f>C11+C21</f>
        <v>229021.52000000002</v>
      </c>
    </row>
    <row r="21" spans="1:3" s="5" customFormat="1" ht="30.75" thickBot="1">
      <c r="A21" s="22" t="s">
        <v>22</v>
      </c>
      <c r="B21" s="30"/>
      <c r="C21" s="62">
        <v>-37097.32</v>
      </c>
    </row>
    <row r="22" spans="1:3" s="5" customFormat="1" ht="15">
      <c r="A22" s="18"/>
      <c r="B22" s="7"/>
      <c r="C22" s="39"/>
    </row>
    <row r="23" spans="1:3" s="5" customFormat="1" ht="22.5" customHeight="1" thickBot="1">
      <c r="A23" s="17" t="s">
        <v>1</v>
      </c>
      <c r="B23" s="4"/>
      <c r="C23" s="40"/>
    </row>
    <row r="24" spans="1:3" s="5" customFormat="1" ht="45">
      <c r="A24" s="19" t="s">
        <v>24</v>
      </c>
      <c r="B24" s="25" t="s">
        <v>9</v>
      </c>
      <c r="C24" s="26">
        <v>216788.31</v>
      </c>
    </row>
    <row r="25" spans="1:3" s="5" customFormat="1" ht="21.75" customHeight="1">
      <c r="A25" s="20" t="s">
        <v>14</v>
      </c>
      <c r="B25" s="9"/>
      <c r="C25" s="27">
        <v>80324.4</v>
      </c>
    </row>
    <row r="26" spans="1:3" s="5" customFormat="1" ht="20.25" customHeight="1">
      <c r="A26" s="20" t="s">
        <v>16</v>
      </c>
      <c r="B26" s="9"/>
      <c r="C26" s="29">
        <f>SUM(C27:C29)</f>
        <v>14414.11</v>
      </c>
    </row>
    <row r="27" spans="1:3" s="5" customFormat="1" ht="15">
      <c r="A27" s="21" t="s">
        <v>27</v>
      </c>
      <c r="B27" s="10">
        <v>41744</v>
      </c>
      <c r="C27" s="28">
        <v>6973</v>
      </c>
    </row>
    <row r="28" spans="1:3" s="5" customFormat="1" ht="15">
      <c r="A28" s="21" t="s">
        <v>28</v>
      </c>
      <c r="B28" s="10">
        <v>41897</v>
      </c>
      <c r="C28" s="28">
        <v>4845</v>
      </c>
    </row>
    <row r="29" spans="1:3" s="5" customFormat="1" ht="15">
      <c r="A29" s="21" t="s">
        <v>29</v>
      </c>
      <c r="B29" s="10">
        <v>41904</v>
      </c>
      <c r="C29" s="28">
        <v>2596.11</v>
      </c>
    </row>
    <row r="30" spans="1:3" s="5" customFormat="1" ht="30">
      <c r="A30" s="20" t="s">
        <v>25</v>
      </c>
      <c r="B30" s="9"/>
      <c r="C30" s="29">
        <f>C24+C25-C26</f>
        <v>282698.6</v>
      </c>
    </row>
    <row r="31" spans="1:3" s="5" customFormat="1" ht="32.25" customHeight="1">
      <c r="A31" s="20" t="s">
        <v>47</v>
      </c>
      <c r="B31" s="9"/>
      <c r="C31" s="28">
        <f>C25+C32</f>
        <v>66552.25</v>
      </c>
    </row>
    <row r="32" spans="1:3" s="5" customFormat="1" ht="30.75" thickBot="1">
      <c r="A32" s="22" t="s">
        <v>26</v>
      </c>
      <c r="B32" s="30"/>
      <c r="C32" s="62">
        <v>-13772.15</v>
      </c>
    </row>
    <row r="33" spans="1:3" s="5" customFormat="1" ht="15.75" thickBot="1">
      <c r="A33" s="23"/>
      <c r="B33" s="11"/>
      <c r="C33" s="40"/>
    </row>
    <row r="34" spans="1:3" s="5" customFormat="1" ht="32.25" customHeight="1">
      <c r="A34" s="79" t="s">
        <v>40</v>
      </c>
      <c r="B34" s="81"/>
      <c r="C34" s="88">
        <f>C30+C32+C19+C21</f>
        <v>126712.34999999998</v>
      </c>
    </row>
    <row r="35" spans="1:3" s="5" customFormat="1" ht="13.5" customHeight="1" thickBot="1">
      <c r="A35" s="80"/>
      <c r="B35" s="82"/>
      <c r="C35" s="89"/>
    </row>
    <row r="36" spans="1:4" s="5" customFormat="1" ht="18" customHeight="1">
      <c r="A36" s="24"/>
      <c r="B36" s="6"/>
      <c r="C36" s="12"/>
      <c r="D36" s="6"/>
    </row>
    <row r="37" spans="1:7" s="5" customFormat="1" ht="3.75" customHeight="1">
      <c r="A37" s="24"/>
      <c r="B37" s="6"/>
      <c r="C37" s="12"/>
      <c r="D37" s="6"/>
      <c r="E37" s="7"/>
      <c r="F37" s="7"/>
      <c r="G37" s="7"/>
    </row>
    <row r="38" spans="1:7" s="5" customFormat="1" ht="27" customHeight="1" hidden="1">
      <c r="A38" s="24"/>
      <c r="B38" s="6"/>
      <c r="C38" s="12"/>
      <c r="D38" s="6"/>
      <c r="E38" s="7"/>
      <c r="F38" s="7"/>
      <c r="G38" s="7"/>
    </row>
    <row r="39" spans="1:7" s="5" customFormat="1" ht="63" customHeight="1">
      <c r="A39" s="58" t="s">
        <v>44</v>
      </c>
      <c r="B39" s="63">
        <v>-131647.5</v>
      </c>
      <c r="C39" s="44"/>
      <c r="D39" s="45"/>
      <c r="E39" s="46"/>
      <c r="F39" s="46"/>
      <c r="G39" s="46"/>
    </row>
    <row r="40" spans="1:7" s="4" customFormat="1" ht="30" customHeight="1">
      <c r="A40" s="87"/>
      <c r="B40" s="87"/>
      <c r="C40" s="47"/>
      <c r="D40" s="48"/>
      <c r="E40" s="49"/>
      <c r="F40" s="49"/>
      <c r="G40" s="49"/>
    </row>
    <row r="41" spans="1:7" s="5" customFormat="1" ht="15" customHeight="1">
      <c r="A41" s="77" t="s">
        <v>3</v>
      </c>
      <c r="B41" s="77" t="s">
        <v>32</v>
      </c>
      <c r="C41" s="76" t="s">
        <v>33</v>
      </c>
      <c r="D41" s="77" t="s">
        <v>34</v>
      </c>
      <c r="E41" s="77" t="s">
        <v>35</v>
      </c>
      <c r="F41" s="77" t="s">
        <v>36</v>
      </c>
      <c r="G41" s="77" t="s">
        <v>15</v>
      </c>
    </row>
    <row r="42" spans="1:7" s="32" customFormat="1" ht="92.25" customHeight="1">
      <c r="A42" s="77"/>
      <c r="B42" s="77"/>
      <c r="C42" s="77"/>
      <c r="D42" s="77"/>
      <c r="E42" s="78"/>
      <c r="F42" s="77"/>
      <c r="G42" s="78"/>
    </row>
    <row r="43" spans="1:7" s="67" customFormat="1" ht="15">
      <c r="A43" s="64" t="s">
        <v>37</v>
      </c>
      <c r="B43" s="64">
        <v>1</v>
      </c>
      <c r="C43" s="64">
        <v>2</v>
      </c>
      <c r="D43" s="65">
        <v>3</v>
      </c>
      <c r="E43" s="66">
        <v>4</v>
      </c>
      <c r="F43" s="66">
        <v>5</v>
      </c>
      <c r="G43" s="66">
        <v>6</v>
      </c>
    </row>
    <row r="44" spans="1:7" s="32" customFormat="1" ht="16.5" customHeight="1">
      <c r="A44" s="50" t="s">
        <v>4</v>
      </c>
      <c r="B44" s="51">
        <v>-44946.49</v>
      </c>
      <c r="C44" s="51"/>
      <c r="D44" s="51">
        <f>F44-B44+C44</f>
        <v>25879.44</v>
      </c>
      <c r="E44" s="51"/>
      <c r="F44" s="51">
        <v>-19067.05</v>
      </c>
      <c r="G44" s="51">
        <f>C44-E44</f>
        <v>0</v>
      </c>
    </row>
    <row r="45" spans="1:7" s="32" customFormat="1" ht="16.5" customHeight="1">
      <c r="A45" s="50" t="s">
        <v>5</v>
      </c>
      <c r="B45" s="51">
        <v>-63794.41</v>
      </c>
      <c r="C45" s="51"/>
      <c r="D45" s="51">
        <f>F45-B45+C45</f>
        <v>34982.46000000001</v>
      </c>
      <c r="E45" s="51"/>
      <c r="F45" s="51">
        <v>-28811.95</v>
      </c>
      <c r="G45" s="51">
        <f aca="true" t="shared" si="0" ref="G45:G50">C45-E45</f>
        <v>0</v>
      </c>
    </row>
    <row r="46" spans="1:7" s="32" customFormat="1" ht="16.5" customHeight="1">
      <c r="A46" s="50" t="s">
        <v>6</v>
      </c>
      <c r="B46" s="51">
        <v>-7626.76</v>
      </c>
      <c r="C46" s="52">
        <f>E46</f>
        <v>94250.69</v>
      </c>
      <c r="D46" s="51">
        <f>B46+C46+F46</f>
        <v>66764.37000000001</v>
      </c>
      <c r="E46" s="51">
        <v>94250.69</v>
      </c>
      <c r="F46" s="51">
        <v>-19859.56</v>
      </c>
      <c r="G46" s="51">
        <f t="shared" si="0"/>
        <v>0</v>
      </c>
    </row>
    <row r="47" spans="1:7" s="32" customFormat="1" ht="16.5" customHeight="1">
      <c r="A47" s="50" t="s">
        <v>7</v>
      </c>
      <c r="B47" s="51">
        <v>-8672.75</v>
      </c>
      <c r="C47" s="52">
        <f>E47</f>
        <v>91759.6</v>
      </c>
      <c r="D47" s="51">
        <f>B47+C47+F47</f>
        <v>62035.90000000001</v>
      </c>
      <c r="E47" s="51">
        <v>91759.6</v>
      </c>
      <c r="F47" s="51">
        <v>-21050.95</v>
      </c>
      <c r="G47" s="51">
        <f t="shared" si="0"/>
        <v>0</v>
      </c>
    </row>
    <row r="48" spans="1:7" s="32" customFormat="1" ht="16.5" customHeight="1">
      <c r="A48" s="50" t="s">
        <v>41</v>
      </c>
      <c r="B48" s="51">
        <v>-14170.08</v>
      </c>
      <c r="C48" s="51">
        <v>556037.9</v>
      </c>
      <c r="D48" s="51">
        <f>B48+C48+F48</f>
        <v>447963.00000000006</v>
      </c>
      <c r="E48" s="51">
        <f>C48</f>
        <v>556037.9</v>
      </c>
      <c r="F48" s="51">
        <v>-93904.82</v>
      </c>
      <c r="G48" s="51">
        <f t="shared" si="0"/>
        <v>0</v>
      </c>
    </row>
    <row r="49" spans="1:7" s="32" customFormat="1" ht="16.5" customHeight="1">
      <c r="A49" s="50" t="s">
        <v>42</v>
      </c>
      <c r="B49" s="51">
        <v>0</v>
      </c>
      <c r="C49" s="52">
        <f>11.34*3579.49+8.46*3579.49</f>
        <v>70873.902</v>
      </c>
      <c r="D49" s="51">
        <f>D48/C48*C49</f>
        <v>57098.42038038415</v>
      </c>
      <c r="E49" s="52">
        <f>C49</f>
        <v>70873.902</v>
      </c>
      <c r="F49" s="51">
        <v>0</v>
      </c>
      <c r="G49" s="51">
        <f t="shared" si="0"/>
        <v>0</v>
      </c>
    </row>
    <row r="50" spans="1:7" s="32" customFormat="1" ht="16.5" customHeight="1">
      <c r="A50" s="50" t="s">
        <v>10</v>
      </c>
      <c r="B50" s="51">
        <v>-1797.33</v>
      </c>
      <c r="C50" s="53">
        <v>6962.48</v>
      </c>
      <c r="D50" s="51">
        <f>F50+B50+C50</f>
        <v>4038.7599999999993</v>
      </c>
      <c r="E50" s="51">
        <f>C50</f>
        <v>6962.48</v>
      </c>
      <c r="F50" s="51">
        <v>-1126.39</v>
      </c>
      <c r="G50" s="51">
        <f t="shared" si="0"/>
        <v>0</v>
      </c>
    </row>
    <row r="51" spans="1:7" s="33" customFormat="1" ht="16.5" customHeight="1">
      <c r="A51" s="54" t="s">
        <v>43</v>
      </c>
      <c r="B51" s="51">
        <v>0</v>
      </c>
      <c r="C51" s="52">
        <v>64431</v>
      </c>
      <c r="D51" s="51">
        <f>F51+B51+C51</f>
        <v>54127.56</v>
      </c>
      <c r="E51" s="52">
        <f>D51</f>
        <v>54127.56</v>
      </c>
      <c r="F51" s="51">
        <v>-10303.44</v>
      </c>
      <c r="G51" s="51">
        <v>0</v>
      </c>
    </row>
    <row r="52" spans="1:7" s="32" customFormat="1" ht="16.5" customHeight="1">
      <c r="A52" s="55" t="s">
        <v>8</v>
      </c>
      <c r="B52" s="56">
        <f>SUM(B44:B51)</f>
        <v>-141007.81999999998</v>
      </c>
      <c r="C52" s="56">
        <f>SUM(C44:C51)</f>
        <v>884315.572</v>
      </c>
      <c r="D52" s="56">
        <f>SUM(D44:D51)</f>
        <v>752889.9103803844</v>
      </c>
      <c r="E52" s="56">
        <f>SUM(E44:E51)</f>
        <v>874012.132</v>
      </c>
      <c r="F52" s="56">
        <f>F44+F45+F46+F47+F48+F50+F51</f>
        <v>-194124.16000000003</v>
      </c>
      <c r="G52" s="56">
        <v>0</v>
      </c>
    </row>
    <row r="53" spans="1:7" s="32" customFormat="1" ht="17.25" customHeight="1">
      <c r="A53" s="71"/>
      <c r="B53" s="57"/>
      <c r="C53" s="51"/>
      <c r="D53" s="51"/>
      <c r="E53" s="51"/>
      <c r="F53" s="51"/>
      <c r="G53" s="60"/>
    </row>
    <row r="54" spans="1:7" s="5" customFormat="1" ht="48.75" customHeight="1">
      <c r="A54" s="58" t="s">
        <v>38</v>
      </c>
      <c r="B54" s="59"/>
      <c r="C54" s="35"/>
      <c r="D54" s="35"/>
      <c r="E54" s="35"/>
      <c r="F54" s="35"/>
      <c r="G54" s="60">
        <f>F52</f>
        <v>-194124.16000000003</v>
      </c>
    </row>
    <row r="55" spans="1:7" s="5" customFormat="1" ht="16.5" customHeight="1" hidden="1">
      <c r="A55" s="58"/>
      <c r="B55" s="59"/>
      <c r="C55" s="35"/>
      <c r="D55" s="35"/>
      <c r="E55" s="35"/>
      <c r="F55" s="35"/>
      <c r="G55" s="60"/>
    </row>
    <row r="56" spans="1:7" s="36" customFormat="1" ht="68.25" customHeight="1">
      <c r="A56" s="58" t="s">
        <v>18</v>
      </c>
      <c r="B56" s="59"/>
      <c r="C56" s="41"/>
      <c r="D56" s="41"/>
      <c r="E56" s="41"/>
      <c r="F56" s="41"/>
      <c r="G56" s="60">
        <f>G52+G54-F48-F51+B39</f>
        <v>-221563.40000000002</v>
      </c>
    </row>
    <row r="57" spans="1:7" s="70" customFormat="1" ht="33" customHeight="1">
      <c r="A57" s="72" t="s">
        <v>39</v>
      </c>
      <c r="B57" s="73"/>
      <c r="C57" s="68"/>
      <c r="D57" s="68"/>
      <c r="E57" s="68"/>
      <c r="F57" s="68"/>
      <c r="G57" s="69">
        <f>C34+B39+G54</f>
        <v>-199059.31000000006</v>
      </c>
    </row>
    <row r="58" spans="1:7" s="34" customFormat="1" ht="29.25" customHeight="1">
      <c r="A58" s="1"/>
      <c r="B58" s="1"/>
      <c r="C58" s="1"/>
      <c r="D58" s="61"/>
      <c r="E58" s="1"/>
      <c r="F58" s="1"/>
      <c r="G58" s="1"/>
    </row>
    <row r="59" spans="1:7" ht="18">
      <c r="A59" s="34" t="s">
        <v>45</v>
      </c>
      <c r="B59" s="34"/>
      <c r="C59" s="34"/>
      <c r="D59" s="34"/>
      <c r="E59" s="34"/>
      <c r="F59" s="74" t="s">
        <v>46</v>
      </c>
      <c r="G59" s="74"/>
    </row>
  </sheetData>
  <mergeCells count="19">
    <mergeCell ref="A41:A42"/>
    <mergeCell ref="B41:B42"/>
    <mergeCell ref="A7:C7"/>
    <mergeCell ref="A40:B40"/>
    <mergeCell ref="C34:C35"/>
    <mergeCell ref="D2:G2"/>
    <mergeCell ref="D3:G3"/>
    <mergeCell ref="C4:G4"/>
    <mergeCell ref="A6:C6"/>
    <mergeCell ref="A57:B57"/>
    <mergeCell ref="F59:G59"/>
    <mergeCell ref="A1:G1"/>
    <mergeCell ref="C41:C42"/>
    <mergeCell ref="D41:D42"/>
    <mergeCell ref="E41:E42"/>
    <mergeCell ref="F41:F42"/>
    <mergeCell ref="G41:G42"/>
    <mergeCell ref="A34:A35"/>
    <mergeCell ref="B34:B35"/>
  </mergeCells>
  <printOptions/>
  <pageMargins left="0.45" right="0.1968503937007874" top="0.19" bottom="0.1968503937007874" header="0.5118110236220472" footer="0.5118110236220472"/>
  <pageSetup horizontalDpi="600" verticalDpi="600" orientation="portrait" scale="59" r:id="rId1"/>
  <ignoredErrors>
    <ignoredError sqref="B52:C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2014-03-30T06:18:35Z</cp:lastPrinted>
  <dcterms:created xsi:type="dcterms:W3CDTF">2011-10-17T12:30:43Z</dcterms:created>
  <dcterms:modified xsi:type="dcterms:W3CDTF">2015-04-06T06:30:00Z</dcterms:modified>
  <cp:category/>
  <cp:version/>
  <cp:contentType/>
  <cp:contentStatus/>
</cp:coreProperties>
</file>