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<sst xmlns="http://schemas.openxmlformats.org/spreadsheetml/2006/main" count="51" uniqueCount="47">
  <si>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</si>
  <si>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</si>
  <si>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</si>
  <si>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</si>
  <si>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</si>
  <si>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</si>
  <si>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</si>
  <si>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</si>
  <si>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</si>
  <si>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</si>
  <si>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</si>
  <si>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</si>
  <si>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Сбор средств уполномоченному представителю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</si>
  <si>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</si>
  <si>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</si>
  <si>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</si>
  <si>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</si>
  <si>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</si>
  <si>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</si>
  <si>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</si>
  <si>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</si>
  <si>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</si>
  <si>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</si>
  <si>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 xml:space="preserve">Задолженность населения по статье "капитальный ремонт" на 31.12.2014г. </t>
  </si>
  <si>
    <t xml:space="preserve">Задолженность населения по статье "текущий ремонт" на 31.12.2014г. </t>
  </si>
  <si>
    <t>Остаток средств текущего ремонта на 01.01.2015г. При 100 % оплате</t>
  </si>
  <si>
    <t>Остаток средств по текущему ремонту на 01.01.2014г.</t>
  </si>
  <si>
    <t xml:space="preserve">Ремонт системы электроснабжения </t>
  </si>
  <si>
    <t>Замена счетчика ХВС</t>
  </si>
  <si>
    <t>Монтаж трубопровода ХВС, ГВС для тех. нужд</t>
  </si>
  <si>
    <t>Остаток средств по капитальному и текущему ремонту  на 01.01.2015г. с учетом задолженности</t>
  </si>
  <si>
    <t>Площадь дома - 3341,4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</si>
  <si>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</si>
  <si>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</si>
  <si>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</si>
  <si>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</si>
  <si>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</si>
  <si>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</si>
  <si>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</si>
  <si>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</si>
  <si>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Финансовый результат на 01.01.2015 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</si>
  <si>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</si>
  <si>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Экономист</t>
  </si>
  <si>
    <t>С.Л. Газизова</t>
  </si>
  <si>
    <t>ул.Школьная, д. 64</t>
  </si>
  <si>
    <t xml:space="preserve">Поверка теплосчетчика "Магика" в комплекте по системе отопления и ГВС 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</si>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</sst>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4" fillId="0" borderId="5" xfId="1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9" fillId="0" borderId="17" xfId="17" applyNumberFormat="1" applyFont="1" applyBorder="1" applyAlignment="1">
      <alignment horizontal="center" vertical="center" wrapText="1"/>
      <protection/>
    </xf>
    <xf numFmtId="4" fontId="9" fillId="0" borderId="18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" fontId="4" fillId="0" borderId="23" xfId="18" applyNumberFormat="1" applyFont="1" applyBorder="1" applyAlignment="1">
      <alignment horizontal="center" vertical="center" wrapText="1"/>
      <protection/>
    </xf>
    <xf numFmtId="4" fontId="3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SheetLayoutView="75" workbookViewId="0" topLeftCell="A1">
      <selection activeCell="F17" sqref="F17"/>
    </sheetView>
  </sheetViews>
  <sheetFormatPr defaultColWidth="9.00390625" defaultRowHeight="12.75"/>
  <cols>
    <col min="1" max="1" width="59.75390625" style="1" customWidth="1"/>
    <col min="2" max="2" width="20.625" style="1" customWidth="1"/>
    <col min="3" max="3" width="20.125" style="1" customWidth="1"/>
    <col min="4" max="4" width="19.125" style="2" customWidth="1"/>
    <col min="5" max="5" width="19.25390625" style="1" customWidth="1"/>
    <col min="6" max="6" width="21.375" style="1" customWidth="1"/>
    <col min="7" max="7" width="19.75390625" style="1" customWidth="1"/>
    <col min="8" max="16384" width="9.125" style="1" customWidth="1"/>
  </cols>
  <sheetData>
    <row r="1" spans="1:7" s="5" customFormat="1" ht="18.75" thickBot="1">
      <c r="A1" s="84" t="s">
        <v>3</v>
      </c>
      <c r="B1" s="84"/>
      <c r="C1" s="84"/>
      <c r="D1" s="84"/>
      <c r="E1" s="84"/>
      <c r="F1" s="84"/>
      <c r="G1" s="84"/>
    </row>
    <row r="2" spans="1:7" s="5" customFormat="1" ht="18">
      <c r="A2" s="4"/>
      <c r="B2" s="4"/>
      <c r="C2" s="12"/>
      <c r="D2" s="85" t="s">
        <v>13</v>
      </c>
      <c r="E2" s="85"/>
      <c r="F2" s="85"/>
      <c r="G2" s="85"/>
    </row>
    <row r="3" spans="1:7" s="5" customFormat="1" ht="25.5" customHeight="1">
      <c r="A3" s="4"/>
      <c r="B3" s="4"/>
      <c r="C3" s="12"/>
      <c r="D3" s="86" t="s">
        <v>14</v>
      </c>
      <c r="E3" s="86"/>
      <c r="F3" s="86"/>
      <c r="G3" s="86"/>
    </row>
    <row r="4" spans="1:7" s="5" customFormat="1" ht="22.5" customHeight="1">
      <c r="A4" s="4"/>
      <c r="B4" s="4"/>
      <c r="C4" s="86" t="s">
        <v>15</v>
      </c>
      <c r="D4" s="86"/>
      <c r="E4" s="86"/>
      <c r="F4" s="86"/>
      <c r="G4" s="86"/>
    </row>
    <row r="5" spans="1:7" ht="18">
      <c r="A5" s="6"/>
      <c r="B5" s="6"/>
      <c r="C5" s="6"/>
      <c r="D5" s="4"/>
      <c r="E5" s="4"/>
      <c r="F5" s="4"/>
      <c r="G5" s="4"/>
    </row>
    <row r="6" spans="1:7" ht="18">
      <c r="A6" s="72" t="s">
        <v>20</v>
      </c>
      <c r="B6" s="72"/>
      <c r="C6" s="72"/>
      <c r="D6" s="8"/>
      <c r="E6" s="7"/>
      <c r="F6" s="7"/>
      <c r="G6" s="5"/>
    </row>
    <row r="7" spans="1:7" ht="19.5" customHeight="1">
      <c r="A7" s="73" t="s">
        <v>44</v>
      </c>
      <c r="B7" s="73"/>
      <c r="C7" s="73"/>
      <c r="D7" s="9"/>
      <c r="E7" s="9"/>
      <c r="F7" s="9"/>
      <c r="G7" s="4"/>
    </row>
    <row r="8" spans="1:7" ht="33" customHeight="1">
      <c r="A8" s="42" t="s">
        <v>31</v>
      </c>
      <c r="B8" s="9"/>
      <c r="C8" s="9"/>
      <c r="D8" s="9"/>
      <c r="E8" s="9"/>
      <c r="F8" s="9"/>
      <c r="G8" s="4"/>
    </row>
    <row r="9" spans="1:4" s="16" customFormat="1" ht="21.75" customHeight="1" thickBot="1">
      <c r="A9" s="42" t="s">
        <v>0</v>
      </c>
      <c r="B9" s="13"/>
      <c r="C9" s="14"/>
      <c r="D9" s="15"/>
    </row>
    <row r="10" spans="1:3" s="16" customFormat="1" ht="29.25" customHeight="1">
      <c r="A10" s="29" t="s">
        <v>21</v>
      </c>
      <c r="B10" s="95"/>
      <c r="C10" s="20">
        <v>10425.13</v>
      </c>
    </row>
    <row r="11" spans="1:3" s="16" customFormat="1" ht="15">
      <c r="A11" s="90" t="s">
        <v>1</v>
      </c>
      <c r="B11" s="10"/>
      <c r="C11" s="92">
        <v>232791.3</v>
      </c>
    </row>
    <row r="12" spans="1:3" s="16" customFormat="1" ht="30.75" customHeight="1">
      <c r="A12" s="90" t="s">
        <v>16</v>
      </c>
      <c r="B12" s="10" t="s">
        <v>10</v>
      </c>
      <c r="C12" s="93">
        <f>C13+C14</f>
        <v>418735</v>
      </c>
    </row>
    <row r="13" spans="1:3" s="16" customFormat="1" ht="15.75" customHeight="1">
      <c r="A13" s="91" t="s">
        <v>27</v>
      </c>
      <c r="B13" s="41">
        <v>41750</v>
      </c>
      <c r="C13" s="94">
        <v>413574</v>
      </c>
    </row>
    <row r="14" spans="1:3" s="16" customFormat="1" ht="15.75" customHeight="1">
      <c r="A14" s="91" t="s">
        <v>28</v>
      </c>
      <c r="B14" s="41">
        <v>41890</v>
      </c>
      <c r="C14" s="94">
        <v>5161</v>
      </c>
    </row>
    <row r="15" spans="1:3" s="16" customFormat="1" ht="39" customHeight="1">
      <c r="A15" s="30" t="s">
        <v>22</v>
      </c>
      <c r="B15" s="96"/>
      <c r="C15" s="24">
        <f>C10+C11-C12</f>
        <v>-175518.57</v>
      </c>
    </row>
    <row r="16" spans="1:3" s="16" customFormat="1" ht="35.25" customHeight="1">
      <c r="A16" s="30" t="s">
        <v>46</v>
      </c>
      <c r="B16" s="11"/>
      <c r="C16" s="23">
        <f>C11+C17</f>
        <v>191395.40999999997</v>
      </c>
    </row>
    <row r="17" spans="1:3" s="16" customFormat="1" ht="30.75" thickBot="1">
      <c r="A17" s="32" t="s">
        <v>23</v>
      </c>
      <c r="B17" s="17"/>
      <c r="C17" s="69">
        <v>-41395.89</v>
      </c>
    </row>
    <row r="18" spans="1:3" s="16" customFormat="1" ht="15">
      <c r="A18" s="33"/>
      <c r="B18" s="18"/>
      <c r="C18" s="19"/>
    </row>
    <row r="19" spans="1:3" s="16" customFormat="1" ht="15.75" thickBot="1">
      <c r="A19" s="34" t="s">
        <v>2</v>
      </c>
      <c r="B19" s="14"/>
      <c r="C19" s="15"/>
    </row>
    <row r="20" spans="1:3" s="16" customFormat="1" ht="29.25" customHeight="1">
      <c r="A20" s="29" t="s">
        <v>26</v>
      </c>
      <c r="B20" s="44"/>
      <c r="C20" s="20">
        <v>204475.05</v>
      </c>
    </row>
    <row r="21" spans="1:3" s="16" customFormat="1" ht="15">
      <c r="A21" s="30" t="s">
        <v>1</v>
      </c>
      <c r="B21" s="10"/>
      <c r="C21" s="43">
        <v>75003.02</v>
      </c>
    </row>
    <row r="22" spans="1:3" s="16" customFormat="1" ht="35.25" customHeight="1">
      <c r="A22" s="30" t="s">
        <v>16</v>
      </c>
      <c r="B22" s="10" t="s">
        <v>10</v>
      </c>
      <c r="C22" s="22">
        <f>C23+C24</f>
        <v>35526</v>
      </c>
    </row>
    <row r="23" spans="1:3" s="16" customFormat="1" ht="21.75" customHeight="1">
      <c r="A23" s="31" t="s">
        <v>29</v>
      </c>
      <c r="B23" s="41">
        <v>41897</v>
      </c>
      <c r="C23" s="23">
        <v>10526</v>
      </c>
    </row>
    <row r="24" spans="1:3" s="16" customFormat="1" ht="33" customHeight="1">
      <c r="A24" s="31" t="s">
        <v>45</v>
      </c>
      <c r="B24" s="41">
        <v>41973</v>
      </c>
      <c r="C24" s="23">
        <v>25000</v>
      </c>
    </row>
    <row r="25" spans="1:3" s="16" customFormat="1" ht="35.25" customHeight="1">
      <c r="A25" s="30" t="s">
        <v>25</v>
      </c>
      <c r="B25" s="21"/>
      <c r="C25" s="24">
        <f>C20+C21-C22</f>
        <v>243952.07</v>
      </c>
    </row>
    <row r="26" spans="1:3" s="16" customFormat="1" ht="33.75" customHeight="1">
      <c r="A26" s="30" t="s">
        <v>46</v>
      </c>
      <c r="B26" s="25"/>
      <c r="C26" s="23">
        <f>C21+C27</f>
        <v>60093.270000000004</v>
      </c>
    </row>
    <row r="27" spans="1:3" s="16" customFormat="1" ht="30.75" thickBot="1">
      <c r="A27" s="32" t="s">
        <v>24</v>
      </c>
      <c r="B27" s="17"/>
      <c r="C27" s="69">
        <f>-13680.33-1229.42</f>
        <v>-14909.75</v>
      </c>
    </row>
    <row r="28" spans="1:3" s="16" customFormat="1" ht="15.75" thickBot="1">
      <c r="A28" s="35"/>
      <c r="B28" s="26"/>
      <c r="C28" s="15"/>
    </row>
    <row r="29" spans="1:3" s="16" customFormat="1" ht="18" customHeight="1">
      <c r="A29" s="77" t="s">
        <v>30</v>
      </c>
      <c r="B29" s="79"/>
      <c r="C29" s="81">
        <f>C25+C27+C15+C17</f>
        <v>12127.86</v>
      </c>
    </row>
    <row r="30" spans="1:3" s="16" customFormat="1" ht="30" customHeight="1" thickBot="1">
      <c r="A30" s="78"/>
      <c r="B30" s="80"/>
      <c r="C30" s="82"/>
    </row>
    <row r="31" spans="1:4" s="16" customFormat="1" ht="20.25" customHeight="1">
      <c r="A31" s="36"/>
      <c r="B31" s="27"/>
      <c r="C31" s="27"/>
      <c r="D31" s="19"/>
    </row>
    <row r="32" spans="1:4" s="16" customFormat="1" ht="13.5" customHeight="1">
      <c r="A32" s="36"/>
      <c r="B32" s="27"/>
      <c r="C32" s="27"/>
      <c r="D32" s="19"/>
    </row>
    <row r="33" spans="1:7" s="16" customFormat="1" ht="24.75" customHeight="1" hidden="1">
      <c r="A33" s="36"/>
      <c r="B33" s="27"/>
      <c r="C33" s="28"/>
      <c r="D33" s="19"/>
      <c r="E33" s="18"/>
      <c r="F33" s="18"/>
      <c r="G33" s="18"/>
    </row>
    <row r="34" spans="1:7" s="16" customFormat="1" ht="45" customHeight="1" hidden="1">
      <c r="A34" s="76"/>
      <c r="B34" s="76"/>
      <c r="C34" s="27"/>
      <c r="D34" s="19"/>
      <c r="E34" s="18"/>
      <c r="F34" s="18"/>
      <c r="G34" s="18"/>
    </row>
    <row r="35" spans="1:7" s="16" customFormat="1" ht="15" hidden="1">
      <c r="A35" s="76"/>
      <c r="B35" s="76"/>
      <c r="C35" s="45"/>
      <c r="D35" s="19"/>
      <c r="E35" s="19"/>
      <c r="F35" s="19"/>
      <c r="G35" s="19"/>
    </row>
    <row r="36" spans="1:7" s="16" customFormat="1" ht="15" hidden="1">
      <c r="A36" s="76"/>
      <c r="B36" s="76"/>
      <c r="C36" s="45"/>
      <c r="D36" s="19"/>
      <c r="E36" s="19"/>
      <c r="F36" s="19"/>
      <c r="G36" s="19"/>
    </row>
    <row r="37" spans="1:7" s="14" customFormat="1" ht="15" hidden="1">
      <c r="A37" s="76"/>
      <c r="B37" s="76"/>
      <c r="C37" s="45"/>
      <c r="D37" s="45"/>
      <c r="E37" s="45"/>
      <c r="F37" s="45"/>
      <c r="G37" s="45"/>
    </row>
    <row r="38" spans="1:7" s="16" customFormat="1" ht="63.75" customHeight="1">
      <c r="A38" s="63" t="s">
        <v>41</v>
      </c>
      <c r="B38" s="46">
        <v>9192.21</v>
      </c>
      <c r="C38" s="47"/>
      <c r="D38" s="48"/>
      <c r="E38" s="49"/>
      <c r="F38" s="49"/>
      <c r="G38" s="49"/>
    </row>
    <row r="39" spans="1:7" s="37" customFormat="1" ht="15">
      <c r="A39" s="83"/>
      <c r="B39" s="83"/>
      <c r="C39" s="50"/>
      <c r="D39" s="51"/>
      <c r="E39" s="52"/>
      <c r="F39" s="52"/>
      <c r="G39" s="52"/>
    </row>
    <row r="40" spans="1:7" s="38" customFormat="1" ht="15" customHeight="1">
      <c r="A40" s="74" t="s">
        <v>4</v>
      </c>
      <c r="B40" s="74" t="s">
        <v>32</v>
      </c>
      <c r="C40" s="87" t="s">
        <v>33</v>
      </c>
      <c r="D40" s="74" t="s">
        <v>34</v>
      </c>
      <c r="E40" s="74" t="s">
        <v>35</v>
      </c>
      <c r="F40" s="74" t="s">
        <v>36</v>
      </c>
      <c r="G40" s="74" t="s">
        <v>17</v>
      </c>
    </row>
    <row r="41" spans="1:7" s="38" customFormat="1" ht="110.25" customHeight="1">
      <c r="A41" s="74"/>
      <c r="B41" s="74"/>
      <c r="C41" s="74"/>
      <c r="D41" s="74"/>
      <c r="E41" s="75"/>
      <c r="F41" s="74"/>
      <c r="G41" s="75"/>
    </row>
    <row r="42" spans="1:7" s="38" customFormat="1" ht="15">
      <c r="A42" s="53" t="s">
        <v>37</v>
      </c>
      <c r="B42" s="53">
        <v>1</v>
      </c>
      <c r="C42" s="53">
        <v>2</v>
      </c>
      <c r="D42" s="54">
        <v>3</v>
      </c>
      <c r="E42" s="55">
        <v>4</v>
      </c>
      <c r="F42" s="55">
        <v>5</v>
      </c>
      <c r="G42" s="55">
        <v>6</v>
      </c>
    </row>
    <row r="43" spans="1:7" s="38" customFormat="1" ht="16.5" customHeight="1">
      <c r="A43" s="56" t="s">
        <v>5</v>
      </c>
      <c r="B43" s="57">
        <v>-4997.12</v>
      </c>
      <c r="C43" s="57"/>
      <c r="D43" s="57">
        <v>4997.12</v>
      </c>
      <c r="E43" s="57"/>
      <c r="F43" s="57">
        <v>0</v>
      </c>
      <c r="G43" s="57">
        <f>C43-E43</f>
        <v>0</v>
      </c>
    </row>
    <row r="44" spans="1:7" s="38" customFormat="1" ht="16.5" customHeight="1">
      <c r="A44" s="56" t="s">
        <v>6</v>
      </c>
      <c r="B44" s="57">
        <v>-23326.58</v>
      </c>
      <c r="C44" s="57"/>
      <c r="D44" s="57">
        <f>F44-B44+C44</f>
        <v>11455.950000000003</v>
      </c>
      <c r="E44" s="57"/>
      <c r="F44" s="57">
        <v>-11870.63</v>
      </c>
      <c r="G44" s="57">
        <f aca="true" t="shared" si="0" ref="G44:G49">C44-E44</f>
        <v>0</v>
      </c>
    </row>
    <row r="45" spans="1:7" s="38" customFormat="1" ht="16.5" customHeight="1">
      <c r="A45" s="56" t="s">
        <v>7</v>
      </c>
      <c r="B45" s="57">
        <v>-812.12</v>
      </c>
      <c r="C45" s="57">
        <f>E45</f>
        <v>75718.51</v>
      </c>
      <c r="D45" s="57">
        <f>B45+C45+F45</f>
        <v>65069.4</v>
      </c>
      <c r="E45" s="57">
        <v>75718.51</v>
      </c>
      <c r="F45" s="57">
        <v>-9836.99</v>
      </c>
      <c r="G45" s="57">
        <f t="shared" si="0"/>
        <v>0</v>
      </c>
    </row>
    <row r="46" spans="1:7" s="38" customFormat="1" ht="16.5" customHeight="1">
      <c r="A46" s="56" t="s">
        <v>8</v>
      </c>
      <c r="B46" s="57">
        <v>-822.13</v>
      </c>
      <c r="C46" s="57">
        <f>E46</f>
        <v>81308.32</v>
      </c>
      <c r="D46" s="57">
        <f>B46+C46+F46</f>
        <v>68447.97</v>
      </c>
      <c r="E46" s="57">
        <v>81308.32</v>
      </c>
      <c r="F46" s="57">
        <v>-12038.22</v>
      </c>
      <c r="G46" s="57">
        <f t="shared" si="0"/>
        <v>0</v>
      </c>
    </row>
    <row r="47" spans="1:7" s="38" customFormat="1" ht="16.5" customHeight="1">
      <c r="A47" s="56" t="s">
        <v>38</v>
      </c>
      <c r="B47" s="57">
        <v>-18203.21</v>
      </c>
      <c r="C47" s="57">
        <v>519200.72</v>
      </c>
      <c r="D47" s="57">
        <f>B47+C47+F47</f>
        <v>405512.14999999997</v>
      </c>
      <c r="E47" s="57">
        <f>C47</f>
        <v>519200.72</v>
      </c>
      <c r="F47" s="57">
        <v>-95485.36</v>
      </c>
      <c r="G47" s="57">
        <f t="shared" si="0"/>
        <v>0</v>
      </c>
    </row>
    <row r="48" spans="1:7" s="38" customFormat="1" ht="16.5" customHeight="1">
      <c r="A48" s="56" t="s">
        <v>39</v>
      </c>
      <c r="B48" s="57">
        <v>0</v>
      </c>
      <c r="C48" s="58">
        <f>11.34*3341.4+8.46*3341.4</f>
        <v>66159.72</v>
      </c>
      <c r="D48" s="57">
        <f>D47/C47*C48</f>
        <v>51672.82953805996</v>
      </c>
      <c r="E48" s="58">
        <f>C48</f>
        <v>66159.72</v>
      </c>
      <c r="F48" s="57">
        <v>0</v>
      </c>
      <c r="G48" s="57">
        <f t="shared" si="0"/>
        <v>0</v>
      </c>
    </row>
    <row r="49" spans="1:7" s="38" customFormat="1" ht="16.5" customHeight="1">
      <c r="A49" s="56" t="s">
        <v>11</v>
      </c>
      <c r="B49" s="57">
        <v>373.12</v>
      </c>
      <c r="C49" s="59">
        <v>0</v>
      </c>
      <c r="D49" s="57">
        <v>-373.12</v>
      </c>
      <c r="E49" s="57">
        <f>C49</f>
        <v>0</v>
      </c>
      <c r="F49" s="57">
        <v>0</v>
      </c>
      <c r="G49" s="57">
        <f t="shared" si="0"/>
        <v>0</v>
      </c>
    </row>
    <row r="50" spans="1:7" s="37" customFormat="1" ht="16.5" customHeight="1">
      <c r="A50" s="60" t="s">
        <v>12</v>
      </c>
      <c r="B50" s="57">
        <v>0</v>
      </c>
      <c r="C50" s="58">
        <v>36097.74</v>
      </c>
      <c r="D50" s="57">
        <f>F50+B50+C50</f>
        <v>29541.219999999998</v>
      </c>
      <c r="E50" s="58">
        <f>D50</f>
        <v>29541.219999999998</v>
      </c>
      <c r="F50" s="57">
        <v>-6556.52</v>
      </c>
      <c r="G50" s="57">
        <v>0</v>
      </c>
    </row>
    <row r="51" spans="1:7" s="38" customFormat="1" ht="16.5" customHeight="1">
      <c r="A51" s="61" t="s">
        <v>9</v>
      </c>
      <c r="B51" s="65">
        <f>B43+B44+B45+B46+B47+B48+B49+B50</f>
        <v>-47788.04</v>
      </c>
      <c r="C51" s="65">
        <f>C43+C44+C45+C46+C47+C48+C49+C50</f>
        <v>778485.01</v>
      </c>
      <c r="D51" s="65">
        <f>D43+D44+D45+D46+D47+D48+D49+D50</f>
        <v>636323.51953806</v>
      </c>
      <c r="E51" s="65">
        <f>E43+E44+E45+E46+E47+E48+E49+E50</f>
        <v>771928.49</v>
      </c>
      <c r="F51" s="65">
        <f>F43+F44+F45+F46+F47+F49+F50</f>
        <v>-135787.72</v>
      </c>
      <c r="G51" s="65">
        <v>0</v>
      </c>
    </row>
    <row r="52" spans="1:7" s="37" customFormat="1" ht="12.75" customHeight="1">
      <c r="A52" s="70"/>
      <c r="B52" s="62"/>
      <c r="C52" s="57"/>
      <c r="D52" s="57"/>
      <c r="E52" s="57"/>
      <c r="F52" s="57"/>
      <c r="G52" s="65"/>
    </row>
    <row r="53" spans="1:7" s="37" customFormat="1" ht="48.75" customHeight="1">
      <c r="A53" s="63" t="s">
        <v>19</v>
      </c>
      <c r="B53" s="64"/>
      <c r="C53" s="40"/>
      <c r="D53" s="40"/>
      <c r="E53" s="40"/>
      <c r="F53" s="40"/>
      <c r="G53" s="65">
        <f>F51</f>
        <v>-135787.72</v>
      </c>
    </row>
    <row r="54" spans="1:7" s="37" customFormat="1" ht="26.25" customHeight="1" hidden="1">
      <c r="A54" s="63"/>
      <c r="B54" s="64"/>
      <c r="C54" s="40"/>
      <c r="D54" s="40"/>
      <c r="E54" s="40"/>
      <c r="F54" s="40"/>
      <c r="G54" s="65"/>
    </row>
    <row r="55" spans="1:7" s="37" customFormat="1" ht="69.75" customHeight="1">
      <c r="A55" s="63" t="s">
        <v>18</v>
      </c>
      <c r="B55" s="64"/>
      <c r="C55" s="66"/>
      <c r="D55" s="66"/>
      <c r="E55" s="66"/>
      <c r="F55" s="66"/>
      <c r="G55" s="65">
        <f>G51+G53-F47-F50+B38</f>
        <v>-24553.629999999997</v>
      </c>
    </row>
    <row r="56" spans="1:7" s="37" customFormat="1" ht="29.25" customHeight="1">
      <c r="A56" s="88" t="s">
        <v>40</v>
      </c>
      <c r="B56" s="89"/>
      <c r="C56" s="67"/>
      <c r="D56" s="67"/>
      <c r="E56" s="67"/>
      <c r="F56" s="67"/>
      <c r="G56" s="68">
        <f>C29+B38+G53</f>
        <v>-114467.65</v>
      </c>
    </row>
    <row r="57" spans="1:7" s="39" customFormat="1" ht="24" customHeight="1">
      <c r="A57" s="1"/>
      <c r="B57" s="1"/>
      <c r="C57" s="1"/>
      <c r="D57" s="2"/>
      <c r="E57" s="1"/>
      <c r="F57" s="1"/>
      <c r="G57" s="1"/>
    </row>
    <row r="58" spans="1:7" ht="21" customHeight="1">
      <c r="A58" s="5" t="s">
        <v>42</v>
      </c>
      <c r="B58" s="5"/>
      <c r="C58" s="5"/>
      <c r="D58" s="5"/>
      <c r="E58" s="5"/>
      <c r="F58" s="71" t="s">
        <v>43</v>
      </c>
      <c r="G58" s="71"/>
    </row>
    <row r="59" spans="1:3" ht="15">
      <c r="A59" s="3"/>
      <c r="B59" s="3"/>
      <c r="C59" s="3"/>
    </row>
  </sheetData>
  <mergeCells count="23">
    <mergeCell ref="C40:C41"/>
    <mergeCell ref="A34:B34"/>
    <mergeCell ref="A35:B35"/>
    <mergeCell ref="A56:B56"/>
    <mergeCell ref="A1:G1"/>
    <mergeCell ref="D2:G2"/>
    <mergeCell ref="D3:G3"/>
    <mergeCell ref="C4:G4"/>
    <mergeCell ref="A29:A30"/>
    <mergeCell ref="B29:B30"/>
    <mergeCell ref="C29:C30"/>
    <mergeCell ref="A39:B39"/>
    <mergeCell ref="A36:B36"/>
    <mergeCell ref="F58:G58"/>
    <mergeCell ref="A6:C6"/>
    <mergeCell ref="A7:C7"/>
    <mergeCell ref="D40:D41"/>
    <mergeCell ref="E40:E41"/>
    <mergeCell ref="A40:A41"/>
    <mergeCell ref="B40:B41"/>
    <mergeCell ref="G40:G41"/>
    <mergeCell ref="F40:F41"/>
    <mergeCell ref="A37:B37"/>
  </mergeCells>
  <printOptions/>
  <pageMargins left="0.41" right="0.1968503937007874" top="0.3937007874015748" bottom="0.3937007874015748" header="0.5118110236220472" footer="0.22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2015-03-23T10:54:04Z</cp:lastPrinted>
  <dcterms:created xsi:type="dcterms:W3CDTF">2011-10-17T12:30:43Z</dcterms:created>
  <dcterms:modified xsi:type="dcterms:W3CDTF">2015-04-06T07:27:22Z</dcterms:modified>
  <cp:category/>
  <cp:version/>
  <cp:contentType/>
  <cp:contentStatus/>
</cp:coreProperties>
</file>