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2022" sheetId="1" r:id="rId1"/>
    <sheet name="2023" sheetId="2" r:id="rId2"/>
    <sheet name="Лист2" sheetId="3" r:id="rId3"/>
    <sheet name="Лист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<sst xmlns="http://schemas.openxmlformats.org/spreadsheetml/2006/main" count="335" uniqueCount="104">
  <si>
    <t>Водоотведение</t>
  </si>
  <si>
    <t>АДРЕС МКД: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</si>
  <si>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</si>
  <si>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</si>
  <si>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</si>
  <si>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</si>
  <si>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</si>
  <si>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</si>
  <si>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</si>
  <si>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</si>
  <si>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</si>
  <si>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</si>
  <si>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</si>
  <si>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</si>
  <si>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</si>
  <si>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</si>
  <si>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</si>
  <si>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</si>
  <si>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</si>
  <si>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</si>
  <si>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</si>
  <si>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</si>
  <si>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</si>
  <si>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</si>
  <si>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</si>
  <si>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</si>
  <si>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</si>
  <si>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</si>
  <si>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</si>
  <si>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</si>
  <si>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</si>
  <si>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</si>
  <si>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</si>
  <si>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</si>
  <si>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</si>
  <si>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 xml:space="preserve"> </t>
  </si>
  <si>
    <t>20.</t>
  </si>
  <si>
    <t>Задолженность потребителей (на конец периода)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</si>
  <si>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</si>
  <si>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</si>
  <si>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</si>
  <si>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</si>
  <si>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</si>
  <si>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</si>
  <si>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</si>
  <si>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 xml:space="preserve">Информация о предоставленных коммунальных услугах </t>
  </si>
  <si>
    <t>37.</t>
  </si>
  <si>
    <t>Вид коммунальной услуги</t>
  </si>
  <si>
    <t>-</t>
  </si>
  <si>
    <t>Холодное водоснабжение</t>
  </si>
  <si>
    <t>38.</t>
  </si>
  <si>
    <t>Единица измерения</t>
  </si>
  <si>
    <t>куб.м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</si>
  <si>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</si>
  <si>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</si>
  <si>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</si>
  <si>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</si>
  <si>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</si>
  <si>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</si>
  <si>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</si>
  <si>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</si>
  <si>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</si>
  <si>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</si>
  <si>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</si>
  <si>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</si>
  <si>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</si>
  <si>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</si>
  <si>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</si>
  <si>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</si>
  <si>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</si>
  <si>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Детальный перечень выполненых работ по текущему ремонту,всего</t>
  </si>
  <si>
    <t>11988,14</t>
  </si>
  <si>
    <t>13841,88</t>
  </si>
  <si>
    <t>Отчет об исполнении управляющей организацией договора управления за 2023г.</t>
  </si>
  <si>
    <t>АДРЕС МКД: ул.30 лет Победы д.51</t>
  </si>
  <si>
    <t>Общая площадь</t>
  </si>
  <si>
    <t>Доходы</t>
  </si>
  <si>
    <t>Расходы</t>
  </si>
  <si>
    <t xml:space="preserve"> прочие поступления ( от нежилых помещений)</t>
  </si>
  <si>
    <t>Всего выполнено работ по содержанию,текущему ремонту,энергоэффективности  общего имущества МКД, в т.ч.:</t>
  </si>
  <si>
    <t>в том числе:</t>
  </si>
  <si>
    <t>Ремонт и прочистка вентялиционных каналов в кв.5</t>
  </si>
  <si>
    <t>Ремонт подъезда № 2</t>
  </si>
  <si>
    <t>Ремонт радиатора в кв.47</t>
  </si>
  <si>
    <t>Ремонт радиатора в кв.43</t>
  </si>
  <si>
    <t>Ремонт стояков ГВС,ХВС, канализации в кв. 18,19,22,23</t>
  </si>
  <si>
    <t>руб.E32:E35</t>
  </si>
  <si>
    <t>Детальный перечень услуг расходов по коммунальным услугам, потребляемым при содержании общего имущества за 2023 год</t>
  </si>
  <si>
    <t>Начислено за 2023</t>
  </si>
  <si>
    <t>Перерасчет за 2022 год</t>
  </si>
  <si>
    <t>Итого начислено</t>
  </si>
  <si>
    <t>Оплачено, руб</t>
  </si>
  <si>
    <t>Задолженность населения на конец периода, руб</t>
  </si>
  <si>
    <t>Услуги</t>
  </si>
  <si>
    <t>ед.изм</t>
  </si>
  <si>
    <t>объем услуги</t>
  </si>
  <si>
    <t>цена, руб</t>
  </si>
  <si>
    <t>стоимость, руб</t>
  </si>
  <si>
    <t>Электроэнергия, потребляемая при  содержании общего имущества</t>
  </si>
  <si>
    <t>кВт.ч</t>
  </si>
  <si>
    <t xml:space="preserve"> ГВС на содержание общего имущества</t>
  </si>
  <si>
    <t>м3</t>
  </si>
  <si>
    <t>Холодная вода ,потребляемая при содержании общего имущества</t>
  </si>
  <si>
    <t>Отведение сточных, потребляемых при содержании общего имущества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</si>
</sst>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\ ##0.00"/>
    <numFmt numFmtId="166" formatCode="###,###.00"/>
  </numFmts>
  <fonts count="51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9"/>
      <color indexed="21"/>
      <name val="Arial"/>
      <family val="2"/>
    </font>
    <font>
      <sz val="9"/>
      <name val="Arial"/>
      <family val="2"/>
    </font>
    <font>
      <b/>
      <sz val="10"/>
      <color indexed="21"/>
      <name val="Arial"/>
      <family val="2"/>
    </font>
    <font>
      <sz val="8.25"/>
      <color indexed="10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8"/>
      <color indexed="8"/>
      <name val="Tahoma"/>
      <family val="2"/>
    </font>
    <font>
      <i/>
      <sz val="8"/>
      <name val="Arial"/>
      <family val="2"/>
    </font>
    <font>
      <b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 horizontal="right"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4" fontId="0" fillId="0" borderId="0" xfId="0" applyNumberFormat="1" applyAlignment="1">
      <alignment horizontal="left" vertical="top" wrapText="1"/>
    </xf>
    <xf numFmtId="4" fontId="2" fillId="34" borderId="0" xfId="0" applyNumberFormat="1" applyFont="1" applyFill="1" applyBorder="1" applyAlignment="1" applyProtection="1">
      <alignment horizontal="right" vertical="top" wrapText="1"/>
      <protection/>
    </xf>
    <xf numFmtId="4" fontId="3" fillId="0" borderId="12" xfId="0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4" fontId="7" fillId="35" borderId="13" xfId="0" applyNumberFormat="1" applyFont="1" applyFill="1" applyBorder="1" applyAlignment="1">
      <alignment/>
    </xf>
    <xf numFmtId="0" fontId="3" fillId="35" borderId="12" xfId="0" applyFont="1" applyFill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 wrapText="1"/>
    </xf>
    <xf numFmtId="4" fontId="11" fillId="0" borderId="0" xfId="0" applyNumberFormat="1" applyFont="1" applyAlignment="1">
      <alignment horizontal="right" vertical="top" wrapText="1" readingOrder="1"/>
    </xf>
    <xf numFmtId="4" fontId="11" fillId="36" borderId="0" xfId="0" applyNumberFormat="1" applyFont="1" applyFill="1" applyAlignment="1">
      <alignment horizontal="right" vertical="top" wrapText="1" readingOrder="1"/>
    </xf>
    <xf numFmtId="4" fontId="8" fillId="34" borderId="14" xfId="54" applyNumberFormat="1" applyFont="1" applyFill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9" fillId="0" borderId="14" xfId="55" applyNumberFormat="1" applyFont="1" applyBorder="1" applyAlignment="1">
      <alignment horizontal="right" vertical="top" wrapText="1"/>
      <protection/>
    </xf>
    <xf numFmtId="4" fontId="10" fillId="34" borderId="14" xfId="55" applyNumberFormat="1" applyFont="1" applyFill="1" applyBorder="1" applyAlignment="1">
      <alignment horizontal="right" vertical="top" wrapText="1"/>
      <protection/>
    </xf>
    <xf numFmtId="0" fontId="13" fillId="0" borderId="0" xfId="0" applyFont="1" applyAlignment="1">
      <alignment/>
    </xf>
    <xf numFmtId="0" fontId="14" fillId="37" borderId="13" xfId="0" applyFont="1" applyFill="1" applyBorder="1" applyAlignment="1">
      <alignment horizontal="left" vertical="center" wrapText="1" readingOrder="1"/>
    </xf>
    <xf numFmtId="166" fontId="14" fillId="38" borderId="13" xfId="0" applyNumberFormat="1" applyFont="1" applyFill="1" applyBorder="1" applyAlignment="1">
      <alignment horizontal="right" vertical="center" wrapText="1" readingOrder="1"/>
    </xf>
    <xf numFmtId="4" fontId="10" fillId="34" borderId="14" xfId="55" applyNumberFormat="1" applyFont="1" applyFill="1" applyBorder="1" applyAlignment="1">
      <alignment horizontal="center" vertical="top" wrapText="1"/>
      <protection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top" wrapText="1"/>
    </xf>
    <xf numFmtId="4" fontId="0" fillId="0" borderId="0" xfId="0" applyNumberFormat="1" applyAlignment="1">
      <alignment horizontal="center" wrapText="1"/>
    </xf>
    <xf numFmtId="4" fontId="11" fillId="36" borderId="0" xfId="0" applyNumberFormat="1" applyFont="1" applyFill="1" applyAlignment="1">
      <alignment horizontal="center" vertical="top" wrapText="1" readingOrder="1"/>
    </xf>
    <xf numFmtId="4" fontId="7" fillId="35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9" fillId="0" borderId="13" xfId="56" applyNumberFormat="1" applyFont="1" applyBorder="1" applyAlignment="1">
      <alignment horizontal="center" vertical="top" wrapText="1"/>
      <protection/>
    </xf>
    <xf numFmtId="4" fontId="9" fillId="0" borderId="13" xfId="53" applyNumberFormat="1" applyFont="1" applyBorder="1" applyAlignment="1">
      <alignment horizontal="center" vertical="top" wrapText="1"/>
      <protection/>
    </xf>
    <xf numFmtId="4" fontId="9" fillId="0" borderId="13" xfId="53" applyNumberFormat="1" applyFont="1" applyBorder="1" applyAlignment="1">
      <alignment vertical="top" wrapText="1"/>
      <protection/>
    </xf>
    <xf numFmtId="4" fontId="9" fillId="0" borderId="13" xfId="53" applyNumberFormat="1" applyFont="1" applyBorder="1" applyAlignment="1">
      <alignment horizontal="right" vertical="top" wrapText="1"/>
      <protection/>
    </xf>
    <xf numFmtId="4" fontId="5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0" fillId="34" borderId="13" xfId="55" applyNumberFormat="1" applyFont="1" applyFill="1" applyBorder="1" applyAlignment="1">
      <alignment horizontal="center" vertical="top" wrapText="1"/>
      <protection/>
    </xf>
    <xf numFmtId="4" fontId="3" fillId="0" borderId="13" xfId="0" applyNumberFormat="1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 applyProtection="1">
      <alignment horizontal="right" vertical="top" wrapText="1"/>
      <protection/>
    </xf>
    <xf numFmtId="4" fontId="16" fillId="0" borderId="13" xfId="0" applyNumberFormat="1" applyFont="1" applyBorder="1" applyAlignment="1">
      <alignment horizontal="center" vertical="top" wrapText="1" readingOrder="1"/>
    </xf>
    <xf numFmtId="4" fontId="16" fillId="0" borderId="13" xfId="0" applyNumberFormat="1" applyFont="1" applyBorder="1" applyAlignment="1">
      <alignment vertical="top" wrapText="1" readingOrder="1"/>
    </xf>
    <xf numFmtId="0" fontId="3" fillId="35" borderId="13" xfId="0" applyFont="1" applyFill="1" applyBorder="1" applyAlignment="1">
      <alignment horizontal="center" vertical="top" wrapText="1"/>
    </xf>
    <xf numFmtId="3" fontId="3" fillId="0" borderId="13" xfId="0" applyNumberFormat="1" applyFont="1" applyBorder="1" applyAlignment="1">
      <alignment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justify" vertical="center" wrapText="1"/>
    </xf>
    <xf numFmtId="4" fontId="9" fillId="0" borderId="14" xfId="53" applyNumberFormat="1" applyFont="1" applyBorder="1" applyAlignment="1">
      <alignment horizontal="right" vertical="top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12" fillId="34" borderId="0" xfId="0" applyNumberFormat="1" applyFont="1" applyFill="1" applyBorder="1" applyAlignment="1">
      <alignment horizontal="right" vertical="top" wrapText="1" readingOrder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9" xfId="53"/>
    <cellStyle name="Обычный_2021" xfId="54"/>
    <cellStyle name="Обычный_2022" xfId="55"/>
    <cellStyle name="Обычный_202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ocuments\2022\&#1084;&#1082;&#1076;%202022\30%20&#1083;&#1077;&#1090;%20&#1055;&#1086;&#1073;&#1077;&#1076;&#1099;,%20%205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ocuments\2022\&#1091;&#1087;&#1088;&#1072;&#1074;&#1083;%20&#1076;&#1086;&#1093;&#1086;&#1076;&#1099;%20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ocuments\&#1055;&#1083;&#1086;&#1097;&#1072;&#1076;&#1100;\&#1103;&#1085;&#1074;&#1072;&#1088;&#1100;%20202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ocuments\2023\&#1052;&#1050;&#1044;\30%20&#1083;&#1077;&#1090;%20&#1055;&#1086;&#1073;&#1077;&#1076;&#1099;,%205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esktop\2023%20&#1087;&#1083;&#1072;&#1085;&#1099;%20%20&#1080;%20&#1074;&#1099;&#1087;&#1086;&#1083;&#1085;&#1077;&#1085;&#1085;&#1099;&#1077;%20&#1088;&#1072;&#1073;&#1086;&#1090;&#1099;%20&#1087;&#1086;%20&#1090;&#1077;&#1082;&#1091;&#1097;&#1077;&#1084;&#1091;%20&#1088;&#1077;&#1084;&#1086;&#1085;&#1090;&#1091;%202%20&#8212;%20&#1082;&#1086;&#1087;&#1080;&#1103;\30%20&#1083;&#1077;&#1090;%20&#1055;&#1086;&#1073;&#1077;&#1076;&#1099;,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9">
          <cell r="H9" t="str">
            <v>221,39</v>
          </cell>
        </row>
        <row r="22">
          <cell r="G22" t="str">
            <v>127670,4</v>
          </cell>
        </row>
        <row r="28">
          <cell r="H28" t="str">
            <v>190,78</v>
          </cell>
        </row>
        <row r="36">
          <cell r="G36">
            <v>472726.96</v>
          </cell>
          <cell r="H36">
            <v>552656.9</v>
          </cell>
          <cell r="J36">
            <v>279099.19</v>
          </cell>
        </row>
        <row r="38">
          <cell r="J38">
            <v>25954.809999999998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J7">
            <v>67654.224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4">
          <cell r="F4">
            <v>2190.5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0"/>
    </sheetNames>
    <sheetDataSet>
      <sheetData sheetId="0">
        <row r="23">
          <cell r="G23">
            <v>127670.4</v>
          </cell>
        </row>
        <row r="25">
          <cell r="G25">
            <v>67763.4</v>
          </cell>
        </row>
        <row r="35">
          <cell r="G35">
            <v>354444.2699999999</v>
          </cell>
          <cell r="H35">
            <v>572016.6</v>
          </cell>
          <cell r="J35">
            <v>256968.44</v>
          </cell>
        </row>
        <row r="36">
          <cell r="J36">
            <v>23899.28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факт"/>
      <sheetName val=" план"/>
    </sheetNames>
    <sheetDataSet>
      <sheetData sheetId="0">
        <row r="11">
          <cell r="D11">
            <v>282752.62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5">
      <selection activeCell="B16" sqref="B16:C16"/>
    </sheetView>
  </sheetViews>
  <sheetFormatPr defaultColWidth="9.00390625" defaultRowHeight="12.75"/>
  <cols>
    <col min="1" max="4" width="9.00390625" style="0" customWidth="1"/>
    <col min="5" max="5" width="12.00390625" style="0" customWidth="1"/>
    <col min="6" max="9" width="9.00390625" style="0" customWidth="1"/>
    <col min="10" max="10" width="11.375" style="0" customWidth="1"/>
  </cols>
  <sheetData>
    <row r="1" spans="1:8" ht="13.5" customHeight="1">
      <c r="A1" s="64" t="s">
        <v>1</v>
      </c>
      <c r="B1" s="64"/>
      <c r="C1" s="64"/>
      <c r="D1" s="64"/>
      <c r="E1" s="1"/>
      <c r="F1" s="1"/>
      <c r="G1" s="1"/>
      <c r="H1" s="1"/>
    </row>
    <row r="2" spans="1:8" ht="26.25" customHeight="1">
      <c r="A2" s="65" t="s">
        <v>2</v>
      </c>
      <c r="B2" s="65"/>
      <c r="C2" s="65"/>
      <c r="D2" s="65"/>
      <c r="E2" s="65"/>
      <c r="F2" s="65"/>
      <c r="G2" s="65"/>
      <c r="H2" s="65"/>
    </row>
    <row r="3" spans="1:8" ht="30" customHeight="1">
      <c r="A3" s="2" t="s">
        <v>3</v>
      </c>
      <c r="B3" s="66" t="s">
        <v>4</v>
      </c>
      <c r="C3" s="66"/>
      <c r="D3" s="3" t="s">
        <v>5</v>
      </c>
      <c r="E3" s="4"/>
      <c r="F3" s="4"/>
      <c r="G3" s="4"/>
      <c r="H3" s="4"/>
    </row>
    <row r="4" spans="1:8" ht="30" customHeight="1">
      <c r="A4" s="2" t="s">
        <v>6</v>
      </c>
      <c r="B4" s="66" t="s">
        <v>7</v>
      </c>
      <c r="C4" s="66"/>
      <c r="D4" s="3" t="s">
        <v>5</v>
      </c>
      <c r="E4" s="22">
        <v>426897.18</v>
      </c>
      <c r="F4" s="4"/>
      <c r="G4" s="4"/>
      <c r="H4" s="4"/>
    </row>
    <row r="5" spans="1:8" ht="30" customHeight="1">
      <c r="A5" s="2" t="s">
        <v>8</v>
      </c>
      <c r="B5" s="66" t="s">
        <v>9</v>
      </c>
      <c r="C5" s="66"/>
      <c r="D5" s="3" t="s">
        <v>5</v>
      </c>
      <c r="E5" s="14">
        <v>224458</v>
      </c>
      <c r="F5" s="4"/>
      <c r="G5" s="4"/>
      <c r="H5" s="4"/>
    </row>
    <row r="6" spans="1:10" ht="40.5" customHeight="1">
      <c r="A6" s="2" t="s">
        <v>10</v>
      </c>
      <c r="B6" s="66" t="s">
        <v>11</v>
      </c>
      <c r="C6" s="66"/>
      <c r="D6" s="3" t="s">
        <v>5</v>
      </c>
      <c r="E6" s="12">
        <f>E7+E8+E9</f>
        <v>600397.3600000001</v>
      </c>
      <c r="F6" s="4"/>
      <c r="G6" s="4"/>
      <c r="H6" s="4"/>
      <c r="J6" s="23">
        <f>E6+E14+E15+E4</f>
        <v>1044481.3400000001</v>
      </c>
    </row>
    <row r="7" spans="1:10" ht="12.75" customHeight="1">
      <c r="A7" s="2" t="s">
        <v>12</v>
      </c>
      <c r="B7" s="67" t="s">
        <v>13</v>
      </c>
      <c r="C7" s="67"/>
      <c r="D7" s="3" t="s">
        <v>5</v>
      </c>
      <c r="E7" s="15">
        <f>'[1]Страница 1'!$G$36-E9</f>
        <v>405072.73600000003</v>
      </c>
      <c r="F7" s="4"/>
      <c r="G7" s="4"/>
      <c r="H7" s="4"/>
      <c r="J7" s="23">
        <f>E7+E9+312403.32</f>
        <v>785130.28</v>
      </c>
    </row>
    <row r="8" spans="1:10" ht="12.75" customHeight="1">
      <c r="A8" s="2" t="s">
        <v>14</v>
      </c>
      <c r="B8" s="67" t="s">
        <v>15</v>
      </c>
      <c r="C8" s="67"/>
      <c r="D8" s="3" t="s">
        <v>5</v>
      </c>
      <c r="E8" s="21" t="str">
        <f>'[1]Страница 1'!$G$22</f>
        <v>127670,4</v>
      </c>
      <c r="F8" s="4"/>
      <c r="G8" s="4"/>
      <c r="H8" s="4"/>
      <c r="J8" s="23"/>
    </row>
    <row r="9" spans="1:8" ht="15" customHeight="1">
      <c r="A9" s="2" t="s">
        <v>16</v>
      </c>
      <c r="B9" s="67" t="s">
        <v>17</v>
      </c>
      <c r="C9" s="67"/>
      <c r="D9" s="3" t="s">
        <v>5</v>
      </c>
      <c r="E9" s="16">
        <f>'[2]Лист1'!$J$7</f>
        <v>67654.224</v>
      </c>
      <c r="F9" s="4"/>
      <c r="G9" s="4"/>
      <c r="H9" s="4"/>
    </row>
    <row r="10" spans="1:8" ht="20.25" customHeight="1">
      <c r="A10" s="2" t="s">
        <v>18</v>
      </c>
      <c r="B10" s="66" t="s">
        <v>19</v>
      </c>
      <c r="C10" s="66"/>
      <c r="D10" s="3" t="s">
        <v>5</v>
      </c>
      <c r="E10" s="14">
        <f>E11+E15+E14</f>
        <v>569843.7000000001</v>
      </c>
      <c r="F10" s="4"/>
      <c r="G10" s="4"/>
      <c r="H10" s="4"/>
    </row>
    <row r="11" spans="1:8" ht="30" customHeight="1">
      <c r="A11" s="2" t="s">
        <v>20</v>
      </c>
      <c r="B11" s="67" t="s">
        <v>21</v>
      </c>
      <c r="C11" s="67"/>
      <c r="D11" s="3" t="s">
        <v>5</v>
      </c>
      <c r="E11" s="14">
        <f>'[1]Страница 1'!$H$36</f>
        <v>552656.9</v>
      </c>
      <c r="F11" s="4"/>
      <c r="G11" s="4"/>
      <c r="H11" s="4"/>
    </row>
    <row r="12" spans="1:8" ht="30" customHeight="1">
      <c r="A12" s="2" t="s">
        <v>22</v>
      </c>
      <c r="B12" s="67" t="s">
        <v>23</v>
      </c>
      <c r="C12" s="67"/>
      <c r="D12" s="3" t="s">
        <v>5</v>
      </c>
      <c r="E12" s="4"/>
      <c r="F12" s="4"/>
      <c r="G12" s="4"/>
      <c r="H12" s="4"/>
    </row>
    <row r="13" spans="1:8" ht="12.75" customHeight="1">
      <c r="A13" s="2" t="s">
        <v>24</v>
      </c>
      <c r="B13" s="67" t="s">
        <v>25</v>
      </c>
      <c r="C13" s="67"/>
      <c r="D13" s="3" t="s">
        <v>5</v>
      </c>
      <c r="E13" s="4"/>
      <c r="F13" s="4"/>
      <c r="G13" s="4"/>
      <c r="H13" s="4"/>
    </row>
    <row r="14" spans="1:8" ht="30" customHeight="1">
      <c r="A14" s="2" t="s">
        <v>26</v>
      </c>
      <c r="B14" s="67" t="s">
        <v>27</v>
      </c>
      <c r="C14" s="67"/>
      <c r="D14" s="3" t="s">
        <v>5</v>
      </c>
      <c r="E14" s="24">
        <v>8170</v>
      </c>
      <c r="F14" s="4"/>
      <c r="G14" s="4"/>
      <c r="H14" s="4"/>
    </row>
    <row r="15" spans="1:8" ht="12.75" customHeight="1">
      <c r="A15" s="2" t="s">
        <v>28</v>
      </c>
      <c r="B15" s="67" t="s">
        <v>29</v>
      </c>
      <c r="C15" s="67"/>
      <c r="D15" s="3" t="s">
        <v>5</v>
      </c>
      <c r="E15" s="68">
        <v>9016.8</v>
      </c>
      <c r="F15" s="68"/>
      <c r="G15" s="4"/>
      <c r="H15" s="4"/>
    </row>
    <row r="16" spans="1:8" ht="44.25" customHeight="1">
      <c r="A16" s="2" t="s">
        <v>30</v>
      </c>
      <c r="B16" s="66" t="s">
        <v>70</v>
      </c>
      <c r="C16" s="66"/>
      <c r="D16" s="3" t="s">
        <v>5</v>
      </c>
      <c r="E16" s="5"/>
      <c r="F16" s="4"/>
      <c r="G16" s="4"/>
      <c r="H16" s="4"/>
    </row>
    <row r="17" spans="1:8" ht="30" customHeight="1">
      <c r="A17" s="2" t="s">
        <v>31</v>
      </c>
      <c r="B17" s="66" t="s">
        <v>32</v>
      </c>
      <c r="C17" s="66"/>
      <c r="D17" s="3" t="s">
        <v>5</v>
      </c>
      <c r="E17" s="4"/>
      <c r="F17" s="4"/>
      <c r="G17" s="4"/>
      <c r="H17" s="4"/>
    </row>
    <row r="18" spans="1:8" ht="30" customHeight="1">
      <c r="A18" s="2" t="s">
        <v>33</v>
      </c>
      <c r="B18" s="66" t="s">
        <v>34</v>
      </c>
      <c r="C18" s="66"/>
      <c r="D18" s="3" t="s">
        <v>5</v>
      </c>
      <c r="E18" s="25">
        <v>259351.06</v>
      </c>
      <c r="F18" s="4" t="s">
        <v>35</v>
      </c>
      <c r="G18" s="4"/>
      <c r="H18" s="4"/>
    </row>
    <row r="19" spans="1:8" ht="30" customHeight="1">
      <c r="A19" s="2" t="s">
        <v>36</v>
      </c>
      <c r="B19" s="66" t="s">
        <v>37</v>
      </c>
      <c r="C19" s="66"/>
      <c r="D19" s="3" t="s">
        <v>5</v>
      </c>
      <c r="E19" s="14">
        <f>'[1]Страница 1'!$J$36</f>
        <v>279099.19</v>
      </c>
      <c r="F19" s="4"/>
      <c r="G19" s="4"/>
      <c r="H19" s="4"/>
    </row>
    <row r="20" spans="1:8" ht="13.5" customHeight="1">
      <c r="A20" s="65" t="s">
        <v>38</v>
      </c>
      <c r="B20" s="65"/>
      <c r="C20" s="65"/>
      <c r="D20" s="65"/>
      <c r="E20" s="65"/>
      <c r="F20" s="65"/>
      <c r="G20" s="65"/>
      <c r="H20" s="65"/>
    </row>
    <row r="21" spans="1:8" ht="60" customHeight="1">
      <c r="A21" s="2" t="s">
        <v>39</v>
      </c>
      <c r="B21" s="4" t="s">
        <v>4</v>
      </c>
      <c r="C21" s="69" t="s">
        <v>5</v>
      </c>
      <c r="D21" s="69"/>
      <c r="E21" s="4"/>
      <c r="F21" s="4"/>
      <c r="G21" s="4"/>
      <c r="H21" s="4"/>
    </row>
    <row r="22" spans="1:8" ht="60" customHeight="1">
      <c r="A22" s="2" t="s">
        <v>40</v>
      </c>
      <c r="B22" s="4" t="s">
        <v>7</v>
      </c>
      <c r="C22" s="69" t="s">
        <v>5</v>
      </c>
      <c r="D22" s="69"/>
      <c r="E22" s="4"/>
      <c r="F22" s="4"/>
      <c r="G22" s="4"/>
      <c r="H22" s="4"/>
    </row>
    <row r="23" spans="1:8" ht="60" customHeight="1">
      <c r="A23" s="2" t="s">
        <v>41</v>
      </c>
      <c r="B23" s="4" t="s">
        <v>9</v>
      </c>
      <c r="C23" s="69" t="s">
        <v>5</v>
      </c>
      <c r="D23" s="69"/>
      <c r="E23" s="14">
        <v>32405</v>
      </c>
      <c r="F23" s="4"/>
      <c r="G23" s="4"/>
      <c r="H23" s="4"/>
    </row>
    <row r="24" spans="1:8" ht="60" customHeight="1">
      <c r="A24" s="2" t="s">
        <v>42</v>
      </c>
      <c r="B24" s="4" t="s">
        <v>32</v>
      </c>
      <c r="C24" s="69" t="s">
        <v>5</v>
      </c>
      <c r="D24" s="69"/>
      <c r="E24" s="4"/>
      <c r="F24" s="4"/>
      <c r="G24" s="4"/>
      <c r="H24" s="4"/>
    </row>
    <row r="25" spans="1:8" ht="60" customHeight="1">
      <c r="A25" s="2" t="s">
        <v>43</v>
      </c>
      <c r="B25" s="4" t="s">
        <v>34</v>
      </c>
      <c r="C25" s="69" t="s">
        <v>5</v>
      </c>
      <c r="D25" s="69"/>
      <c r="E25" s="4"/>
      <c r="F25" s="4"/>
      <c r="G25" s="4"/>
      <c r="H25" s="4"/>
    </row>
    <row r="26" spans="1:8" ht="60" customHeight="1">
      <c r="A26" s="2" t="s">
        <v>44</v>
      </c>
      <c r="B26" s="4" t="s">
        <v>37</v>
      </c>
      <c r="C26" s="69" t="s">
        <v>5</v>
      </c>
      <c r="D26" s="69"/>
      <c r="E26" s="14">
        <f>'[1]Страница 1'!$J$38</f>
        <v>25954.809999999998</v>
      </c>
      <c r="F26" s="4"/>
      <c r="G26" s="4"/>
      <c r="H26" s="4"/>
    </row>
    <row r="27" spans="1:8" ht="13.5" customHeight="1">
      <c r="A27" s="65" t="s">
        <v>45</v>
      </c>
      <c r="B27" s="65"/>
      <c r="C27" s="65"/>
      <c r="D27" s="65"/>
      <c r="E27" s="65"/>
      <c r="F27" s="65"/>
      <c r="G27" s="65"/>
      <c r="H27" s="65"/>
    </row>
    <row r="28" spans="1:8" ht="31.5" customHeight="1">
      <c r="A28" s="6" t="s">
        <v>46</v>
      </c>
      <c r="B28" s="7" t="s">
        <v>47</v>
      </c>
      <c r="C28" s="70" t="s">
        <v>48</v>
      </c>
      <c r="D28" s="70"/>
      <c r="E28" s="8" t="s">
        <v>49</v>
      </c>
      <c r="F28" s="8" t="s">
        <v>49</v>
      </c>
      <c r="G28" s="8" t="s">
        <v>49</v>
      </c>
      <c r="H28" s="8" t="s">
        <v>49</v>
      </c>
    </row>
    <row r="29" spans="1:8" ht="20.25" customHeight="1">
      <c r="A29" s="6" t="s">
        <v>50</v>
      </c>
      <c r="B29" s="7" t="s">
        <v>51</v>
      </c>
      <c r="C29" s="70" t="s">
        <v>48</v>
      </c>
      <c r="D29" s="70"/>
      <c r="E29" s="8" t="s">
        <v>52</v>
      </c>
      <c r="F29" s="8" t="s">
        <v>52</v>
      </c>
      <c r="G29" s="8" t="s">
        <v>52</v>
      </c>
      <c r="H29" s="8" t="s">
        <v>52</v>
      </c>
    </row>
    <row r="30" spans="1:8" ht="40.5" customHeight="1">
      <c r="A30" s="2" t="s">
        <v>53</v>
      </c>
      <c r="B30" s="4" t="s">
        <v>54</v>
      </c>
      <c r="C30" s="69" t="s">
        <v>55</v>
      </c>
      <c r="D30" s="69"/>
      <c r="E30" s="4"/>
      <c r="F30" s="4"/>
      <c r="G30" s="4"/>
      <c r="H30" s="4"/>
    </row>
    <row r="31" spans="1:8" ht="30" customHeight="1">
      <c r="A31" s="2" t="s">
        <v>56</v>
      </c>
      <c r="B31" s="4" t="s">
        <v>57</v>
      </c>
      <c r="C31" s="69" t="s">
        <v>5</v>
      </c>
      <c r="D31" s="69"/>
      <c r="E31" s="13"/>
      <c r="F31" s="4"/>
      <c r="G31" s="4"/>
      <c r="H31" s="4"/>
    </row>
    <row r="32" spans="1:8" ht="30" customHeight="1">
      <c r="A32" s="2" t="s">
        <v>58</v>
      </c>
      <c r="B32" s="4" t="s">
        <v>59</v>
      </c>
      <c r="C32" s="69" t="s">
        <v>5</v>
      </c>
      <c r="D32" s="69"/>
      <c r="E32" s="20" t="str">
        <f>'[1]Страница 1'!$H$28</f>
        <v>190,78</v>
      </c>
      <c r="F32" s="4"/>
      <c r="G32" s="4"/>
      <c r="H32" s="4"/>
    </row>
    <row r="33" spans="1:8" ht="40.5" customHeight="1">
      <c r="A33" s="2" t="s">
        <v>60</v>
      </c>
      <c r="B33" s="4" t="s">
        <v>61</v>
      </c>
      <c r="C33" s="69" t="s">
        <v>5</v>
      </c>
      <c r="D33" s="69"/>
      <c r="E33" s="71" t="s">
        <v>71</v>
      </c>
      <c r="F33" s="71"/>
      <c r="G33" s="4"/>
      <c r="H33" s="4"/>
    </row>
    <row r="34" spans="1:8" ht="70.5" customHeight="1">
      <c r="A34" s="2" t="s">
        <v>62</v>
      </c>
      <c r="B34" s="4" t="s">
        <v>63</v>
      </c>
      <c r="C34" s="69" t="s">
        <v>5</v>
      </c>
      <c r="D34" s="69"/>
      <c r="E34" s="17"/>
      <c r="F34" s="4"/>
      <c r="G34" s="4"/>
      <c r="H34" s="4"/>
    </row>
    <row r="35" spans="1:8" ht="60" customHeight="1">
      <c r="A35" s="2" t="s">
        <v>64</v>
      </c>
      <c r="B35" s="4" t="s">
        <v>65</v>
      </c>
      <c r="C35" s="69" t="s">
        <v>5</v>
      </c>
      <c r="D35" s="69"/>
      <c r="E35" s="14" t="str">
        <f>E32</f>
        <v>190,78</v>
      </c>
      <c r="F35" s="4"/>
      <c r="G35" s="4"/>
      <c r="H35" s="4"/>
    </row>
    <row r="36" spans="1:8" ht="80.25" customHeight="1">
      <c r="A36" s="2" t="s">
        <v>66</v>
      </c>
      <c r="B36" s="4" t="s">
        <v>67</v>
      </c>
      <c r="C36" s="69" t="s">
        <v>5</v>
      </c>
      <c r="D36" s="69"/>
      <c r="E36" s="18"/>
      <c r="F36" s="4"/>
      <c r="G36" s="4"/>
      <c r="H36" s="4"/>
    </row>
    <row r="37" spans="1:8" ht="90" customHeight="1">
      <c r="A37" s="2" t="s">
        <v>68</v>
      </c>
      <c r="B37" s="4" t="s">
        <v>69</v>
      </c>
      <c r="C37" s="69" t="s">
        <v>5</v>
      </c>
      <c r="D37" s="69"/>
      <c r="E37" s="4"/>
      <c r="F37" s="4"/>
      <c r="G37" s="4"/>
      <c r="H37" s="4"/>
    </row>
    <row r="38" spans="1:8" ht="30" customHeight="1">
      <c r="A38" s="6" t="s">
        <v>46</v>
      </c>
      <c r="B38" s="7" t="s">
        <v>47</v>
      </c>
      <c r="C38" s="70" t="s">
        <v>48</v>
      </c>
      <c r="D38" s="70"/>
      <c r="E38" s="8" t="s">
        <v>0</v>
      </c>
      <c r="F38" s="8" t="s">
        <v>0</v>
      </c>
      <c r="G38" s="8" t="s">
        <v>0</v>
      </c>
      <c r="H38" s="8" t="s">
        <v>0</v>
      </c>
    </row>
    <row r="39" spans="1:8" ht="20.25" customHeight="1">
      <c r="A39" s="6" t="s">
        <v>50</v>
      </c>
      <c r="B39" s="7" t="s">
        <v>51</v>
      </c>
      <c r="C39" s="70" t="s">
        <v>48</v>
      </c>
      <c r="D39" s="70"/>
      <c r="E39" s="8" t="s">
        <v>52</v>
      </c>
      <c r="F39" s="8" t="s">
        <v>52</v>
      </c>
      <c r="G39" s="8" t="s">
        <v>52</v>
      </c>
      <c r="H39" s="8" t="s">
        <v>52</v>
      </c>
    </row>
    <row r="40" spans="1:8" ht="40.5" customHeight="1">
      <c r="A40" s="2" t="s">
        <v>53</v>
      </c>
      <c r="B40" s="4" t="s">
        <v>54</v>
      </c>
      <c r="C40" s="69" t="s">
        <v>55</v>
      </c>
      <c r="D40" s="69"/>
      <c r="E40" s="4"/>
      <c r="F40" s="4"/>
      <c r="G40" s="4"/>
      <c r="H40" s="4"/>
    </row>
    <row r="41" spans="1:8" ht="30" customHeight="1">
      <c r="A41" s="2" t="s">
        <v>56</v>
      </c>
      <c r="B41" s="4" t="s">
        <v>57</v>
      </c>
      <c r="C41" s="69" t="s">
        <v>5</v>
      </c>
      <c r="D41" s="69"/>
      <c r="E41" s="13"/>
      <c r="F41" s="4"/>
      <c r="G41" s="4"/>
      <c r="H41" s="4"/>
    </row>
    <row r="42" spans="1:8" ht="30" customHeight="1">
      <c r="A42" s="2" t="s">
        <v>58</v>
      </c>
      <c r="B42" s="4" t="s">
        <v>59</v>
      </c>
      <c r="C42" s="69" t="s">
        <v>5</v>
      </c>
      <c r="D42" s="69"/>
      <c r="E42" s="20" t="str">
        <f>'[1]Страница 1'!$H$9</f>
        <v>221,39</v>
      </c>
      <c r="F42" s="4"/>
      <c r="G42" s="4"/>
      <c r="H42" s="4"/>
    </row>
    <row r="43" spans="1:8" ht="40.5" customHeight="1">
      <c r="A43" s="2" t="s">
        <v>60</v>
      </c>
      <c r="B43" s="4" t="s">
        <v>61</v>
      </c>
      <c r="C43" s="69" t="s">
        <v>5</v>
      </c>
      <c r="D43" s="69"/>
      <c r="E43" s="71" t="s">
        <v>72</v>
      </c>
      <c r="F43" s="71"/>
      <c r="G43" s="4"/>
      <c r="H43" s="4"/>
    </row>
    <row r="44" spans="1:8" ht="70.5" customHeight="1">
      <c r="A44" s="2" t="s">
        <v>62</v>
      </c>
      <c r="B44" s="4" t="s">
        <v>63</v>
      </c>
      <c r="C44" s="69" t="s">
        <v>5</v>
      </c>
      <c r="D44" s="69"/>
      <c r="E44" s="4"/>
      <c r="F44" s="4"/>
      <c r="G44" s="4"/>
      <c r="H44" s="4"/>
    </row>
    <row r="45" spans="1:8" ht="60" customHeight="1">
      <c r="A45" s="2" t="s">
        <v>64</v>
      </c>
      <c r="B45" s="4" t="s">
        <v>65</v>
      </c>
      <c r="C45" s="69" t="s">
        <v>5</v>
      </c>
      <c r="D45" s="69"/>
      <c r="E45" s="9" t="str">
        <f>E42</f>
        <v>221,39</v>
      </c>
      <c r="F45" s="4"/>
      <c r="G45" s="4"/>
      <c r="H45" s="4"/>
    </row>
    <row r="46" spans="1:8" ht="80.25" customHeight="1">
      <c r="A46" s="2" t="s">
        <v>66</v>
      </c>
      <c r="B46" s="4" t="s">
        <v>67</v>
      </c>
      <c r="C46" s="69" t="s">
        <v>5</v>
      </c>
      <c r="D46" s="69"/>
      <c r="E46" s="19"/>
      <c r="F46" s="4"/>
      <c r="G46" s="4"/>
      <c r="H46" s="4"/>
    </row>
    <row r="47" spans="1:8" ht="90" customHeight="1">
      <c r="A47" s="2" t="s">
        <v>68</v>
      </c>
      <c r="B47" s="4" t="s">
        <v>69</v>
      </c>
      <c r="C47" s="69" t="s">
        <v>5</v>
      </c>
      <c r="D47" s="69"/>
      <c r="E47" s="4"/>
      <c r="F47" s="4"/>
      <c r="G47" s="4"/>
      <c r="H47" s="4"/>
    </row>
    <row r="48" spans="1:8" ht="15">
      <c r="A48" s="10"/>
      <c r="B48" s="10"/>
      <c r="C48" s="10"/>
      <c r="D48" s="10"/>
      <c r="E48" s="10"/>
      <c r="F48" s="10"/>
      <c r="G48" s="10"/>
      <c r="H48" s="10"/>
    </row>
    <row r="49" ht="12.75">
      <c r="A49" s="11"/>
    </row>
  </sheetData>
  <sheetProtection selectLockedCells="1" selectUnlockedCells="1"/>
  <mergeCells count="50">
    <mergeCell ref="C46:D46"/>
    <mergeCell ref="C47:D47"/>
    <mergeCell ref="C41:D41"/>
    <mergeCell ref="C42:D42"/>
    <mergeCell ref="C43:D43"/>
    <mergeCell ref="E43:F43"/>
    <mergeCell ref="C44:D44"/>
    <mergeCell ref="C45:D45"/>
    <mergeCell ref="C35:D35"/>
    <mergeCell ref="C36:D36"/>
    <mergeCell ref="C37:D37"/>
    <mergeCell ref="C38:D38"/>
    <mergeCell ref="C39:D39"/>
    <mergeCell ref="C40:D40"/>
    <mergeCell ref="C30:D30"/>
    <mergeCell ref="C31:D31"/>
    <mergeCell ref="C32:D32"/>
    <mergeCell ref="C33:D33"/>
    <mergeCell ref="E33:F33"/>
    <mergeCell ref="C34:D34"/>
    <mergeCell ref="C24:D24"/>
    <mergeCell ref="C25:D25"/>
    <mergeCell ref="C26:D26"/>
    <mergeCell ref="A27:H27"/>
    <mergeCell ref="C28:D28"/>
    <mergeCell ref="C29:D29"/>
    <mergeCell ref="B18:C18"/>
    <mergeCell ref="B19:C19"/>
    <mergeCell ref="A20:H20"/>
    <mergeCell ref="C21:D21"/>
    <mergeCell ref="C22:D22"/>
    <mergeCell ref="C23:D23"/>
    <mergeCell ref="B13:C13"/>
    <mergeCell ref="B14:C14"/>
    <mergeCell ref="B15:C15"/>
    <mergeCell ref="E15:F15"/>
    <mergeCell ref="B16:C16"/>
    <mergeCell ref="B17:C17"/>
    <mergeCell ref="B7:C7"/>
    <mergeCell ref="B8:C8"/>
    <mergeCell ref="B9:C9"/>
    <mergeCell ref="B10:C10"/>
    <mergeCell ref="B11:C11"/>
    <mergeCell ref="B12:C12"/>
    <mergeCell ref="A1:D1"/>
    <mergeCell ref="A2:H2"/>
    <mergeCell ref="B3:C3"/>
    <mergeCell ref="B4:C4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I62" sqref="I62"/>
    </sheetView>
  </sheetViews>
  <sheetFormatPr defaultColWidth="9.00390625" defaultRowHeight="12.75"/>
  <cols>
    <col min="1" max="1" width="24.125" style="0" customWidth="1"/>
    <col min="2" max="2" width="12.25390625" style="0" customWidth="1"/>
    <col min="3" max="3" width="31.75390625" style="0" customWidth="1"/>
    <col min="4" max="4" width="9.00390625" style="0" customWidth="1"/>
    <col min="5" max="5" width="18.75390625" style="0" customWidth="1"/>
    <col min="6" max="6" width="22.875" style="0" customWidth="1"/>
    <col min="7" max="7" width="16.125" style="0" customWidth="1"/>
    <col min="8" max="8" width="11.75390625" style="0" customWidth="1"/>
    <col min="9" max="9" width="23.75390625" style="0" customWidth="1"/>
    <col min="10" max="10" width="11.375" style="0" customWidth="1"/>
  </cols>
  <sheetData>
    <row r="1" ht="12.75">
      <c r="A1" s="26" t="s">
        <v>73</v>
      </c>
    </row>
    <row r="3" spans="1:8" ht="21.75" customHeight="1">
      <c r="A3" s="64" t="s">
        <v>74</v>
      </c>
      <c r="B3" s="64"/>
      <c r="C3" s="64"/>
      <c r="D3" s="64"/>
      <c r="E3" s="1"/>
      <c r="F3" s="27" t="s">
        <v>75</v>
      </c>
      <c r="G3" s="28">
        <f>'[3]Page 1'!$F$4</f>
        <v>2190.5</v>
      </c>
      <c r="H3" s="1"/>
    </row>
    <row r="4" spans="1:8" ht="26.25" customHeight="1">
      <c r="A4" s="65" t="s">
        <v>2</v>
      </c>
      <c r="B4" s="65"/>
      <c r="C4" s="65"/>
      <c r="D4" s="65"/>
      <c r="E4" s="65"/>
      <c r="F4" s="65"/>
      <c r="G4" s="65"/>
      <c r="H4" s="65"/>
    </row>
    <row r="5" spans="1:8" ht="30" customHeight="1">
      <c r="A5" s="2" t="s">
        <v>3</v>
      </c>
      <c r="B5" s="66" t="s">
        <v>4</v>
      </c>
      <c r="C5" s="66"/>
      <c r="D5" s="3" t="s">
        <v>5</v>
      </c>
      <c r="E5" s="4"/>
      <c r="F5" s="4"/>
      <c r="G5" s="4"/>
      <c r="H5" s="4"/>
    </row>
    <row r="6" spans="1:8" ht="30" customHeight="1">
      <c r="A6" s="2" t="s">
        <v>6</v>
      </c>
      <c r="B6" s="72" t="s">
        <v>7</v>
      </c>
      <c r="C6" s="72"/>
      <c r="D6" s="3" t="s">
        <v>5</v>
      </c>
      <c r="E6" s="29">
        <v>259351.06</v>
      </c>
      <c r="F6" s="4"/>
      <c r="G6" s="4"/>
      <c r="H6" s="4"/>
    </row>
    <row r="7" spans="1:8" ht="30" customHeight="1">
      <c r="A7" s="2" t="s">
        <v>8</v>
      </c>
      <c r="B7" s="66" t="s">
        <v>9</v>
      </c>
      <c r="C7" s="66"/>
      <c r="D7" s="3" t="s">
        <v>5</v>
      </c>
      <c r="E7" s="30">
        <v>279099.19</v>
      </c>
      <c r="F7" s="4"/>
      <c r="G7" s="4"/>
      <c r="H7" s="4"/>
    </row>
    <row r="8" spans="1:11" ht="40.5" customHeight="1">
      <c r="A8" s="2" t="s">
        <v>10</v>
      </c>
      <c r="B8" s="72" t="s">
        <v>11</v>
      </c>
      <c r="C8" s="72"/>
      <c r="D8" s="3" t="s">
        <v>5</v>
      </c>
      <c r="E8" s="31">
        <f>E9+E10+E11</f>
        <v>549878.07</v>
      </c>
      <c r="F8" s="4"/>
      <c r="G8" s="4"/>
      <c r="H8" s="4"/>
      <c r="J8" s="23">
        <f>E8+E16+E17+E6</f>
        <v>828220.9299999999</v>
      </c>
      <c r="K8" t="s">
        <v>76</v>
      </c>
    </row>
    <row r="9" spans="1:11" ht="14.25" customHeight="1">
      <c r="A9" s="2" t="s">
        <v>12</v>
      </c>
      <c r="B9" s="67" t="s">
        <v>13</v>
      </c>
      <c r="C9" s="67"/>
      <c r="D9" s="3" t="s">
        <v>5</v>
      </c>
      <c r="E9" s="32">
        <f>'[4]Страница 0'!$G$35</f>
        <v>354444.2699999999</v>
      </c>
      <c r="F9" s="4"/>
      <c r="G9" s="4"/>
      <c r="H9" s="4"/>
      <c r="J9" s="23">
        <f>E18</f>
        <v>704960.2899999999</v>
      </c>
      <c r="K9" t="s">
        <v>77</v>
      </c>
    </row>
    <row r="10" spans="1:10" ht="12.75" customHeight="1">
      <c r="A10" s="2" t="s">
        <v>14</v>
      </c>
      <c r="B10" s="67" t="s">
        <v>15</v>
      </c>
      <c r="C10" s="67"/>
      <c r="D10" s="3" t="s">
        <v>5</v>
      </c>
      <c r="E10" s="33">
        <f>'[4]Страница 0'!$G$23</f>
        <v>127670.4</v>
      </c>
      <c r="F10" s="4"/>
      <c r="G10" s="4"/>
      <c r="H10" s="4"/>
      <c r="J10" s="23">
        <f>J8-J9</f>
        <v>123260.64000000001</v>
      </c>
    </row>
    <row r="11" spans="1:8" ht="15" customHeight="1">
      <c r="A11" s="2" t="s">
        <v>16</v>
      </c>
      <c r="B11" s="67" t="s">
        <v>17</v>
      </c>
      <c r="C11" s="67"/>
      <c r="D11" s="3" t="s">
        <v>5</v>
      </c>
      <c r="E11" s="34">
        <f>'[4]Страница 0'!$G$25</f>
        <v>67763.4</v>
      </c>
      <c r="F11" s="4"/>
      <c r="G11" s="4"/>
      <c r="H11" s="4"/>
    </row>
    <row r="12" spans="1:8" ht="20.25" customHeight="1">
      <c r="A12" s="35" t="s">
        <v>18</v>
      </c>
      <c r="B12" s="73" t="s">
        <v>19</v>
      </c>
      <c r="C12" s="73"/>
      <c r="D12" s="36" t="s">
        <v>5</v>
      </c>
      <c r="E12" s="37">
        <f>'[4]Страница 0'!$H$35</f>
        <v>572016.6</v>
      </c>
      <c r="F12" s="38"/>
      <c r="G12" s="38"/>
      <c r="H12" s="38"/>
    </row>
    <row r="13" spans="1:8" ht="30" customHeight="1">
      <c r="A13" s="39" t="s">
        <v>20</v>
      </c>
      <c r="B13" s="74" t="s">
        <v>21</v>
      </c>
      <c r="C13" s="74"/>
      <c r="D13" s="40" t="s">
        <v>5</v>
      </c>
      <c r="E13" s="41">
        <f>'[1]Страница 1'!$H$36</f>
        <v>552656.9</v>
      </c>
      <c r="F13" s="39"/>
      <c r="G13" s="39"/>
      <c r="H13" s="39"/>
    </row>
    <row r="14" spans="1:8" ht="30" customHeight="1">
      <c r="A14" s="39" t="s">
        <v>22</v>
      </c>
      <c r="B14" s="74" t="s">
        <v>23</v>
      </c>
      <c r="C14" s="74"/>
      <c r="D14" s="40" t="s">
        <v>5</v>
      </c>
      <c r="E14" s="40"/>
      <c r="F14" s="39"/>
      <c r="G14" s="39"/>
      <c r="H14" s="39"/>
    </row>
    <row r="15" spans="1:8" ht="14.25" customHeight="1">
      <c r="A15" s="39" t="s">
        <v>24</v>
      </c>
      <c r="B15" s="74" t="s">
        <v>25</v>
      </c>
      <c r="C15" s="74"/>
      <c r="D15" s="40" t="s">
        <v>5</v>
      </c>
      <c r="E15" s="40"/>
      <c r="F15" s="39"/>
      <c r="G15" s="39"/>
      <c r="H15" s="39"/>
    </row>
    <row r="16" spans="1:8" ht="30" customHeight="1">
      <c r="A16" s="39" t="s">
        <v>26</v>
      </c>
      <c r="B16" s="75" t="s">
        <v>27</v>
      </c>
      <c r="C16" s="75"/>
      <c r="D16" s="40" t="s">
        <v>5</v>
      </c>
      <c r="E16" s="42">
        <v>9975</v>
      </c>
      <c r="F16" s="39"/>
      <c r="G16" s="39"/>
      <c r="H16" s="39"/>
    </row>
    <row r="17" spans="1:8" ht="21" customHeight="1">
      <c r="A17" s="39" t="s">
        <v>28</v>
      </c>
      <c r="B17" s="76" t="s">
        <v>78</v>
      </c>
      <c r="C17" s="76"/>
      <c r="D17" s="40" t="s">
        <v>5</v>
      </c>
      <c r="E17" s="43">
        <v>9016.8</v>
      </c>
      <c r="F17" s="44"/>
      <c r="G17" s="39"/>
      <c r="H17" s="39"/>
    </row>
    <row r="18" spans="1:8" ht="75.75" customHeight="1">
      <c r="A18" s="39"/>
      <c r="B18" s="77" t="s">
        <v>79</v>
      </c>
      <c r="C18" s="77"/>
      <c r="D18" s="40" t="s">
        <v>5</v>
      </c>
      <c r="E18" s="43">
        <f>E9+E11+E19</f>
        <v>704960.2899999999</v>
      </c>
      <c r="F18" s="45"/>
      <c r="G18" s="39"/>
      <c r="H18" s="39"/>
    </row>
    <row r="19" spans="1:8" ht="40.5" customHeight="1">
      <c r="A19" s="39" t="s">
        <v>30</v>
      </c>
      <c r="B19" s="78" t="s">
        <v>70</v>
      </c>
      <c r="C19" s="78"/>
      <c r="D19" s="40" t="s">
        <v>5</v>
      </c>
      <c r="E19" s="46">
        <f>'[5] факт'!$D$11</f>
        <v>282752.62</v>
      </c>
      <c r="F19" s="39"/>
      <c r="G19" s="39"/>
      <c r="H19" s="39"/>
    </row>
    <row r="20" spans="1:8" ht="40.5" customHeight="1">
      <c r="A20" s="39"/>
      <c r="B20" s="79" t="s">
        <v>80</v>
      </c>
      <c r="C20" s="79"/>
      <c r="D20" s="40"/>
      <c r="E20" s="47"/>
      <c r="F20" s="39"/>
      <c r="G20" s="39"/>
      <c r="H20" s="39"/>
    </row>
    <row r="21" spans="1:8" ht="53.25" customHeight="1">
      <c r="A21" s="39">
        <v>18</v>
      </c>
      <c r="B21" s="80" t="s">
        <v>81</v>
      </c>
      <c r="C21" s="80"/>
      <c r="D21" s="40" t="s">
        <v>5</v>
      </c>
      <c r="E21" s="41">
        <v>3298.17</v>
      </c>
      <c r="F21" s="39"/>
      <c r="G21" s="39"/>
      <c r="H21" s="39"/>
    </row>
    <row r="22" spans="1:8" ht="40.5" customHeight="1">
      <c r="A22" s="39">
        <v>19</v>
      </c>
      <c r="B22" s="80" t="s">
        <v>82</v>
      </c>
      <c r="C22" s="80"/>
      <c r="D22" s="40" t="s">
        <v>5</v>
      </c>
      <c r="E22" s="41">
        <v>170443.75</v>
      </c>
      <c r="F22" s="39"/>
      <c r="G22" s="39"/>
      <c r="H22" s="39"/>
    </row>
    <row r="23" spans="1:8" ht="40.5" customHeight="1">
      <c r="A23" s="39">
        <v>20</v>
      </c>
      <c r="B23" s="80" t="s">
        <v>83</v>
      </c>
      <c r="C23" s="80"/>
      <c r="D23" s="40" t="s">
        <v>5</v>
      </c>
      <c r="E23" s="41">
        <v>7811.6</v>
      </c>
      <c r="F23" s="39"/>
      <c r="G23" s="39"/>
      <c r="H23" s="39"/>
    </row>
    <row r="24" spans="1:8" ht="40.5" customHeight="1">
      <c r="A24" s="39">
        <v>21</v>
      </c>
      <c r="B24" s="80" t="s">
        <v>84</v>
      </c>
      <c r="C24" s="80"/>
      <c r="D24" s="40" t="s">
        <v>5</v>
      </c>
      <c r="E24" s="41">
        <v>5822.59</v>
      </c>
      <c r="F24" s="39"/>
      <c r="G24" s="39"/>
      <c r="H24" s="39"/>
    </row>
    <row r="25" spans="1:8" ht="40.5" customHeight="1">
      <c r="A25" s="39">
        <v>22</v>
      </c>
      <c r="B25" s="80" t="s">
        <v>85</v>
      </c>
      <c r="C25" s="80"/>
      <c r="D25" s="40" t="s">
        <v>5</v>
      </c>
      <c r="E25" s="41">
        <v>95376.51</v>
      </c>
      <c r="F25" s="39"/>
      <c r="G25" s="39"/>
      <c r="H25" s="39"/>
    </row>
    <row r="26" spans="1:8" ht="30" customHeight="1">
      <c r="A26" s="39">
        <v>23</v>
      </c>
      <c r="B26" s="78" t="s">
        <v>32</v>
      </c>
      <c r="C26" s="78"/>
      <c r="D26" s="40" t="s">
        <v>5</v>
      </c>
      <c r="E26" s="40"/>
      <c r="F26" s="39"/>
      <c r="G26" s="39"/>
      <c r="H26" s="39"/>
    </row>
    <row r="27" spans="1:8" ht="30" customHeight="1">
      <c r="A27" s="39">
        <v>24</v>
      </c>
      <c r="B27" s="81" t="s">
        <v>34</v>
      </c>
      <c r="C27" s="81"/>
      <c r="D27" s="40" t="s">
        <v>5</v>
      </c>
      <c r="E27" s="48">
        <f>E6+E8+E16+E17-E18</f>
        <v>123260.64000000001</v>
      </c>
      <c r="F27" s="39" t="s">
        <v>35</v>
      </c>
      <c r="G27" s="39"/>
      <c r="H27" s="39"/>
    </row>
    <row r="28" spans="1:8" ht="30" customHeight="1">
      <c r="A28" s="39">
        <v>25</v>
      </c>
      <c r="B28" s="78" t="s">
        <v>37</v>
      </c>
      <c r="C28" s="78"/>
      <c r="D28" s="40" t="s">
        <v>5</v>
      </c>
      <c r="E28" s="49">
        <f>'[4]Страница 0'!$J$35</f>
        <v>256968.44</v>
      </c>
      <c r="F28" s="39"/>
      <c r="G28" s="39"/>
      <c r="H28" s="39"/>
    </row>
    <row r="29" spans="1:8" ht="12.75" customHeight="1">
      <c r="A29" s="82" t="s">
        <v>38</v>
      </c>
      <c r="B29" s="82"/>
      <c r="C29" s="82"/>
      <c r="D29" s="82"/>
      <c r="E29" s="82"/>
      <c r="F29" s="82"/>
      <c r="G29" s="82"/>
      <c r="H29" s="82"/>
    </row>
    <row r="30" spans="1:8" ht="60" customHeight="1">
      <c r="A30" s="39" t="s">
        <v>39</v>
      </c>
      <c r="B30" s="39" t="s">
        <v>4</v>
      </c>
      <c r="C30" s="79" t="s">
        <v>5</v>
      </c>
      <c r="D30" s="79"/>
      <c r="E30" s="39"/>
      <c r="F30" s="39"/>
      <c r="G30" s="39"/>
      <c r="H30" s="39"/>
    </row>
    <row r="31" spans="1:8" ht="56.25" customHeight="1">
      <c r="A31" s="39" t="s">
        <v>40</v>
      </c>
      <c r="B31" s="39" t="s">
        <v>7</v>
      </c>
      <c r="C31" s="79" t="s">
        <v>5</v>
      </c>
      <c r="D31" s="79"/>
      <c r="E31" s="39"/>
      <c r="F31" s="39"/>
      <c r="G31" s="39"/>
      <c r="H31" s="39"/>
    </row>
    <row r="32" spans="1:8" ht="60" customHeight="1">
      <c r="A32" s="39" t="s">
        <v>41</v>
      </c>
      <c r="B32" s="39" t="s">
        <v>9</v>
      </c>
      <c r="C32" s="79" t="s">
        <v>5</v>
      </c>
      <c r="D32" s="79"/>
      <c r="E32" s="41">
        <v>25954.81</v>
      </c>
      <c r="F32" s="39"/>
      <c r="G32" s="39"/>
      <c r="H32" s="39"/>
    </row>
    <row r="33" spans="1:8" ht="56.25" customHeight="1">
      <c r="A33" s="39" t="s">
        <v>42</v>
      </c>
      <c r="B33" s="39" t="s">
        <v>32</v>
      </c>
      <c r="C33" s="79" t="s">
        <v>86</v>
      </c>
      <c r="D33" s="79"/>
      <c r="E33" s="40"/>
      <c r="F33" s="39"/>
      <c r="G33" s="39"/>
      <c r="H33" s="39"/>
    </row>
    <row r="34" spans="1:8" ht="60" customHeight="1">
      <c r="A34" s="39" t="s">
        <v>43</v>
      </c>
      <c r="B34" s="39" t="s">
        <v>34</v>
      </c>
      <c r="C34" s="79" t="s">
        <v>5</v>
      </c>
      <c r="D34" s="79"/>
      <c r="E34" s="40"/>
      <c r="F34" s="39"/>
      <c r="G34" s="39"/>
      <c r="H34" s="39"/>
    </row>
    <row r="35" spans="1:8" ht="60" customHeight="1">
      <c r="A35" s="39" t="s">
        <v>44</v>
      </c>
      <c r="B35" s="39" t="s">
        <v>37</v>
      </c>
      <c r="C35" s="79" t="s">
        <v>5</v>
      </c>
      <c r="D35" s="79"/>
      <c r="E35" s="41">
        <f>'[4]Страница 0'!$J$36</f>
        <v>23899.28</v>
      </c>
      <c r="F35" s="39"/>
      <c r="G35" s="39"/>
      <c r="H35" s="39"/>
    </row>
    <row r="36" spans="1:8" ht="12.75" customHeight="1">
      <c r="A36" s="82" t="s">
        <v>45</v>
      </c>
      <c r="B36" s="82"/>
      <c r="C36" s="82"/>
      <c r="D36" s="82"/>
      <c r="E36" s="82"/>
      <c r="F36" s="82"/>
      <c r="G36" s="82"/>
      <c r="H36" s="82"/>
    </row>
    <row r="37" spans="1:8" ht="31.5" customHeight="1">
      <c r="A37" s="50" t="s">
        <v>46</v>
      </c>
      <c r="B37" s="50" t="s">
        <v>47</v>
      </c>
      <c r="C37" s="83" t="s">
        <v>48</v>
      </c>
      <c r="D37" s="83"/>
      <c r="E37" s="51" t="s">
        <v>49</v>
      </c>
      <c r="F37" s="51" t="s">
        <v>49</v>
      </c>
      <c r="G37" s="51" t="s">
        <v>49</v>
      </c>
      <c r="H37" s="51" t="s">
        <v>49</v>
      </c>
    </row>
    <row r="38" spans="1:8" ht="19.5" customHeight="1">
      <c r="A38" s="50" t="s">
        <v>50</v>
      </c>
      <c r="B38" s="50" t="s">
        <v>51</v>
      </c>
      <c r="C38" s="83" t="s">
        <v>48</v>
      </c>
      <c r="D38" s="83"/>
      <c r="E38" s="51" t="s">
        <v>52</v>
      </c>
      <c r="F38" s="51" t="s">
        <v>52</v>
      </c>
      <c r="G38" s="51" t="s">
        <v>52</v>
      </c>
      <c r="H38" s="51" t="s">
        <v>52</v>
      </c>
    </row>
    <row r="39" spans="1:8" ht="39.75" customHeight="1">
      <c r="A39" s="39" t="s">
        <v>53</v>
      </c>
      <c r="B39" s="39" t="s">
        <v>54</v>
      </c>
      <c r="C39" s="79" t="s">
        <v>55</v>
      </c>
      <c r="D39" s="79"/>
      <c r="E39" s="39"/>
      <c r="F39" s="39"/>
      <c r="G39" s="39"/>
      <c r="H39" s="39"/>
    </row>
    <row r="40" spans="1:8" ht="30" customHeight="1">
      <c r="A40" s="39" t="s">
        <v>56</v>
      </c>
      <c r="B40" s="39" t="s">
        <v>57</v>
      </c>
      <c r="C40" s="79" t="s">
        <v>5</v>
      </c>
      <c r="D40" s="79"/>
      <c r="E40" s="52"/>
      <c r="F40" s="39"/>
      <c r="G40" s="39"/>
      <c r="H40" s="39"/>
    </row>
    <row r="41" spans="1:8" ht="30" customHeight="1">
      <c r="A41" s="39" t="s">
        <v>58</v>
      </c>
      <c r="B41" s="39" t="s">
        <v>59</v>
      </c>
      <c r="C41" s="79" t="s">
        <v>5</v>
      </c>
      <c r="D41" s="79"/>
      <c r="E41" s="53">
        <v>918.32</v>
      </c>
      <c r="F41" s="39"/>
      <c r="G41" s="39"/>
      <c r="H41" s="39"/>
    </row>
    <row r="42" spans="1:8" ht="39.75" customHeight="1">
      <c r="A42" s="39" t="s">
        <v>60</v>
      </c>
      <c r="B42" s="39" t="s">
        <v>61</v>
      </c>
      <c r="C42" s="79" t="s">
        <v>5</v>
      </c>
      <c r="D42" s="79"/>
      <c r="E42" s="53">
        <v>11069.82</v>
      </c>
      <c r="F42" s="54"/>
      <c r="G42" s="39"/>
      <c r="H42" s="39"/>
    </row>
    <row r="43" spans="1:8" ht="69.75" customHeight="1">
      <c r="A43" s="39" t="s">
        <v>62</v>
      </c>
      <c r="B43" s="39" t="s">
        <v>63</v>
      </c>
      <c r="C43" s="79" t="s">
        <v>5</v>
      </c>
      <c r="D43" s="79"/>
      <c r="E43" s="55"/>
      <c r="F43" s="39"/>
      <c r="G43" s="39"/>
      <c r="H43" s="39"/>
    </row>
    <row r="44" spans="1:8" ht="60" customHeight="1">
      <c r="A44" s="39" t="s">
        <v>64</v>
      </c>
      <c r="B44" s="39" t="s">
        <v>65</v>
      </c>
      <c r="C44" s="79" t="s">
        <v>5</v>
      </c>
      <c r="D44" s="79"/>
      <c r="E44" s="49">
        <f>E41</f>
        <v>918.32</v>
      </c>
      <c r="F44" s="39"/>
      <c r="G44" s="39"/>
      <c r="H44" s="39"/>
    </row>
    <row r="45" spans="1:8" ht="79.5" customHeight="1">
      <c r="A45" s="39" t="s">
        <v>66</v>
      </c>
      <c r="B45" s="39" t="s">
        <v>67</v>
      </c>
      <c r="C45" s="79" t="s">
        <v>5</v>
      </c>
      <c r="D45" s="79"/>
      <c r="E45" s="56"/>
      <c r="F45" s="39"/>
      <c r="G45" s="39"/>
      <c r="H45" s="39"/>
    </row>
    <row r="46" spans="1:8" ht="99.75" customHeight="1">
      <c r="A46" s="39" t="s">
        <v>68</v>
      </c>
      <c r="B46" s="39" t="s">
        <v>69</v>
      </c>
      <c r="C46" s="79" t="s">
        <v>5</v>
      </c>
      <c r="D46" s="79"/>
      <c r="E46" s="39"/>
      <c r="F46" s="39"/>
      <c r="G46" s="39"/>
      <c r="H46" s="39"/>
    </row>
    <row r="47" spans="1:8" ht="30" customHeight="1">
      <c r="A47" s="50" t="s">
        <v>46</v>
      </c>
      <c r="B47" s="50" t="s">
        <v>47</v>
      </c>
      <c r="C47" s="83" t="s">
        <v>48</v>
      </c>
      <c r="D47" s="83"/>
      <c r="E47" s="51" t="s">
        <v>0</v>
      </c>
      <c r="F47" s="51" t="s">
        <v>0</v>
      </c>
      <c r="G47" s="51" t="s">
        <v>0</v>
      </c>
      <c r="H47" s="51" t="s">
        <v>0</v>
      </c>
    </row>
    <row r="48" spans="1:8" ht="20.25" customHeight="1">
      <c r="A48" s="50" t="s">
        <v>50</v>
      </c>
      <c r="B48" s="50" t="s">
        <v>51</v>
      </c>
      <c r="C48" s="83" t="s">
        <v>48</v>
      </c>
      <c r="D48" s="83"/>
      <c r="E48" s="51" t="s">
        <v>52</v>
      </c>
      <c r="F48" s="51" t="s">
        <v>52</v>
      </c>
      <c r="G48" s="51" t="s">
        <v>52</v>
      </c>
      <c r="H48" s="51" t="s">
        <v>52</v>
      </c>
    </row>
    <row r="49" spans="1:8" ht="38.25" customHeight="1">
      <c r="A49" s="39" t="s">
        <v>53</v>
      </c>
      <c r="B49" s="39" t="s">
        <v>54</v>
      </c>
      <c r="C49" s="79" t="s">
        <v>55</v>
      </c>
      <c r="D49" s="79"/>
      <c r="E49" s="39"/>
      <c r="F49" s="39"/>
      <c r="G49" s="39"/>
      <c r="H49" s="39"/>
    </row>
    <row r="50" spans="1:8" ht="29.25" customHeight="1">
      <c r="A50" s="39" t="s">
        <v>56</v>
      </c>
      <c r="B50" s="39" t="s">
        <v>57</v>
      </c>
      <c r="C50" s="79" t="s">
        <v>5</v>
      </c>
      <c r="D50" s="79"/>
      <c r="E50" s="52"/>
      <c r="F50" s="39"/>
      <c r="G50" s="39"/>
      <c r="H50" s="39"/>
    </row>
    <row r="51" spans="1:8" ht="29.25" customHeight="1">
      <c r="A51" s="39" t="s">
        <v>58</v>
      </c>
      <c r="B51" s="39" t="s">
        <v>59</v>
      </c>
      <c r="C51" s="79" t="s">
        <v>5</v>
      </c>
      <c r="D51" s="79"/>
      <c r="E51" s="53">
        <v>1063.86</v>
      </c>
      <c r="F51" s="39"/>
      <c r="G51" s="39"/>
      <c r="H51" s="39"/>
    </row>
    <row r="52" spans="1:8" ht="39.75" customHeight="1">
      <c r="A52" s="39" t="s">
        <v>60</v>
      </c>
      <c r="B52" s="39" t="s">
        <v>61</v>
      </c>
      <c r="C52" s="79" t="s">
        <v>5</v>
      </c>
      <c r="D52" s="79"/>
      <c r="E52" s="53">
        <v>12778.02</v>
      </c>
      <c r="F52" s="54"/>
      <c r="G52" s="39"/>
      <c r="H52" s="39"/>
    </row>
    <row r="53" spans="1:8" ht="74.25" customHeight="1">
      <c r="A53" s="39" t="s">
        <v>62</v>
      </c>
      <c r="B53" s="39" t="s">
        <v>63</v>
      </c>
      <c r="C53" s="79" t="s">
        <v>5</v>
      </c>
      <c r="D53" s="79"/>
      <c r="E53" s="40"/>
      <c r="F53" s="39"/>
      <c r="G53" s="39"/>
      <c r="H53" s="39"/>
    </row>
    <row r="54" spans="1:8" ht="74.25" customHeight="1">
      <c r="A54" s="39" t="s">
        <v>64</v>
      </c>
      <c r="B54" s="39" t="s">
        <v>65</v>
      </c>
      <c r="C54" s="79" t="s">
        <v>5</v>
      </c>
      <c r="D54" s="79"/>
      <c r="E54" s="57">
        <f>E51</f>
        <v>1063.86</v>
      </c>
      <c r="F54" s="39"/>
      <c r="G54" s="39"/>
      <c r="H54" s="39"/>
    </row>
    <row r="55" spans="1:8" ht="79.5" customHeight="1">
      <c r="A55" s="39" t="s">
        <v>66</v>
      </c>
      <c r="B55" s="39" t="s">
        <v>67</v>
      </c>
      <c r="C55" s="79" t="s">
        <v>5</v>
      </c>
      <c r="D55" s="79"/>
      <c r="E55" s="58"/>
      <c r="F55" s="39"/>
      <c r="G55" s="39"/>
      <c r="H55" s="39"/>
    </row>
    <row r="56" spans="1:8" ht="114" customHeight="1">
      <c r="A56" s="39" t="s">
        <v>68</v>
      </c>
      <c r="B56" s="39" t="s">
        <v>69</v>
      </c>
      <c r="C56" s="79" t="s">
        <v>5</v>
      </c>
      <c r="D56" s="79"/>
      <c r="E56" s="39"/>
      <c r="F56" s="39"/>
      <c r="G56" s="39"/>
      <c r="H56" s="39"/>
    </row>
    <row r="57" spans="1:8" ht="15">
      <c r="A57" s="10"/>
      <c r="B57" s="10"/>
      <c r="C57" s="10"/>
      <c r="D57" s="10"/>
      <c r="E57" s="10"/>
      <c r="F57" s="10"/>
      <c r="G57" s="10"/>
      <c r="H57" s="10"/>
    </row>
    <row r="58" spans="1:9" ht="16.5" customHeight="1">
      <c r="A58" s="84" t="s">
        <v>87</v>
      </c>
      <c r="B58" s="84"/>
      <c r="C58" s="84"/>
      <c r="D58" s="84"/>
      <c r="E58" s="84"/>
      <c r="F58" s="84"/>
      <c r="G58" s="84"/>
      <c r="H58" s="84"/>
      <c r="I58" s="84"/>
    </row>
    <row r="59" spans="1:9" ht="14.25" customHeight="1">
      <c r="A59" s="59"/>
      <c r="B59" s="60"/>
      <c r="C59" s="85" t="s">
        <v>88</v>
      </c>
      <c r="D59" s="85"/>
      <c r="E59" s="85"/>
      <c r="F59" s="85" t="s">
        <v>89</v>
      </c>
      <c r="G59" s="85" t="s">
        <v>90</v>
      </c>
      <c r="H59" s="85" t="s">
        <v>91</v>
      </c>
      <c r="I59" s="85" t="s">
        <v>92</v>
      </c>
    </row>
    <row r="60" spans="1:9" ht="60.75" customHeight="1">
      <c r="A60" s="59" t="s">
        <v>93</v>
      </c>
      <c r="B60" s="61" t="s">
        <v>94</v>
      </c>
      <c r="C60" s="61" t="s">
        <v>95</v>
      </c>
      <c r="D60" s="61" t="s">
        <v>96</v>
      </c>
      <c r="E60" s="61" t="s">
        <v>97</v>
      </c>
      <c r="F60" s="85"/>
      <c r="G60" s="85"/>
      <c r="H60" s="85"/>
      <c r="I60" s="85"/>
    </row>
    <row r="61" spans="1:9" ht="45">
      <c r="A61" s="59" t="s">
        <v>98</v>
      </c>
      <c r="B61" s="62" t="s">
        <v>99</v>
      </c>
      <c r="C61" s="63">
        <f>E61/D61</f>
        <v>3838.887688984881</v>
      </c>
      <c r="D61" s="63">
        <v>4.63</v>
      </c>
      <c r="E61" s="63">
        <v>17774.05</v>
      </c>
      <c r="F61" s="63">
        <v>-8647.83</v>
      </c>
      <c r="G61" s="63">
        <f>E61+F61</f>
        <v>9126.22</v>
      </c>
      <c r="H61" s="63">
        <v>23297.86</v>
      </c>
      <c r="I61" s="63">
        <v>-148.05</v>
      </c>
    </row>
    <row r="62" spans="1:9" ht="22.5">
      <c r="A62" s="59" t="s">
        <v>100</v>
      </c>
      <c r="B62" s="63" t="s">
        <v>101</v>
      </c>
      <c r="C62" s="63">
        <f>E62/D62</f>
        <v>0</v>
      </c>
      <c r="D62" s="63">
        <v>187.62</v>
      </c>
      <c r="E62" s="63">
        <v>0</v>
      </c>
      <c r="F62" s="63">
        <v>-8387.57</v>
      </c>
      <c r="G62" s="63">
        <f>E62+F62</f>
        <v>-8387.57</v>
      </c>
      <c r="H62" s="63">
        <v>2655.7</v>
      </c>
      <c r="I62" s="63">
        <v>-7194.16</v>
      </c>
    </row>
    <row r="63" spans="1:9" ht="33.75">
      <c r="A63" s="59" t="s">
        <v>102</v>
      </c>
      <c r="B63" s="63" t="s">
        <v>101</v>
      </c>
      <c r="C63" s="63">
        <f>E63/D63</f>
        <v>0</v>
      </c>
      <c r="D63" s="63">
        <v>39.24</v>
      </c>
      <c r="E63" s="63">
        <v>0</v>
      </c>
      <c r="F63" s="63">
        <v>-2202.65</v>
      </c>
      <c r="G63" s="63">
        <f>E63+F63</f>
        <v>-2202.65</v>
      </c>
      <c r="H63" s="63">
        <v>530.95</v>
      </c>
      <c r="I63" s="63">
        <v>-1901.58</v>
      </c>
    </row>
    <row r="64" spans="1:9" ht="45">
      <c r="A64" s="59" t="s">
        <v>103</v>
      </c>
      <c r="B64" s="63" t="s">
        <v>101</v>
      </c>
      <c r="C64" s="63">
        <f>E64/D64</f>
        <v>0</v>
      </c>
      <c r="D64" s="63">
        <v>28.37</v>
      </c>
      <c r="E64" s="63">
        <v>0</v>
      </c>
      <c r="F64" s="63">
        <v>-2540.01</v>
      </c>
      <c r="G64" s="63">
        <f>E64+F64</f>
        <v>-2540.01</v>
      </c>
      <c r="H64" s="63">
        <v>792.95</v>
      </c>
      <c r="I64" s="63">
        <v>-2274.39</v>
      </c>
    </row>
  </sheetData>
  <sheetProtection selectLockedCells="1" selectUnlockedCells="1"/>
  <mergeCells count="60">
    <mergeCell ref="A58:I58"/>
    <mergeCell ref="C59:E59"/>
    <mergeCell ref="F59:F60"/>
    <mergeCell ref="G59:G60"/>
    <mergeCell ref="H59:H60"/>
    <mergeCell ref="I59:I60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A36:H36"/>
    <mergeCell ref="C37:D37"/>
    <mergeCell ref="C38:D38"/>
    <mergeCell ref="B27:C27"/>
    <mergeCell ref="B28:C28"/>
    <mergeCell ref="A29:H29"/>
    <mergeCell ref="C30:D30"/>
    <mergeCell ref="C31:D31"/>
    <mergeCell ref="C32:D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3:D3"/>
    <mergeCell ref="A4:H4"/>
    <mergeCell ref="B5:C5"/>
    <mergeCell ref="B6:C6"/>
    <mergeCell ref="B7:C7"/>
    <mergeCell ref="B8: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2024-03-20T10:47:31Z</dcterms:created>
  <dcterms:modified xsi:type="dcterms:W3CDTF">2024-03-28T04:48:24Z</dcterms:modified>
  <cp:category/>
  <cp:version/>
  <cp:contentType/>
  <cp:contentStatus/>
</cp:coreProperties>
</file>